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gus/Documents/MacKenzie_Jewell/Lesson Plans/Final Workbooks/"/>
    </mc:Choice>
  </mc:AlternateContent>
  <xr:revisionPtr revIDLastSave="0" documentId="13_ncr:1_{7A4FC8C6-CF92-5242-AD55-2A10C5FD2EEA}" xr6:coauthVersionLast="36" xr6:coauthVersionMax="43" xr10:uidLastSave="{00000000-0000-0000-0000-000000000000}"/>
  <bookViews>
    <workbookView xWindow="18880" yWindow="460" windowWidth="28800" windowHeight="16260" xr2:uid="{84346085-1E68-484F-B71E-2261E1A28ED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F4" i="1" l="1"/>
  <c r="E4" i="1"/>
  <c r="G4" i="1" l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5" i="1"/>
  <c r="J6" i="1" s="1"/>
  <c r="E6" i="1"/>
  <c r="E7" i="1"/>
  <c r="J8" i="1" s="1"/>
  <c r="E8" i="1"/>
  <c r="E9" i="1"/>
  <c r="J10" i="1" s="1"/>
  <c r="E10" i="1"/>
  <c r="E11" i="1"/>
  <c r="J12" i="1" s="1"/>
  <c r="E12" i="1"/>
  <c r="E13" i="1"/>
  <c r="E14" i="1"/>
  <c r="E15" i="1"/>
  <c r="J16" i="1" s="1"/>
  <c r="E16" i="1"/>
  <c r="E17" i="1"/>
  <c r="J18" i="1" s="1"/>
  <c r="E18" i="1"/>
  <c r="E19" i="1"/>
  <c r="J20" i="1" s="1"/>
  <c r="E20" i="1"/>
  <c r="E21" i="1"/>
  <c r="E22" i="1"/>
  <c r="H13" i="1" l="1"/>
  <c r="H19" i="1"/>
  <c r="H11" i="1"/>
  <c r="H21" i="1"/>
  <c r="H5" i="1"/>
  <c r="K16" i="1"/>
  <c r="K8" i="1"/>
  <c r="G22" i="1"/>
  <c r="G14" i="1"/>
  <c r="G11" i="1"/>
  <c r="K20" i="1"/>
  <c r="G13" i="1"/>
  <c r="H7" i="1"/>
  <c r="G19" i="1"/>
  <c r="K6" i="1"/>
  <c r="G21" i="1"/>
  <c r="G5" i="1"/>
  <c r="H15" i="1"/>
  <c r="G20" i="1"/>
  <c r="G12" i="1"/>
  <c r="H22" i="1"/>
  <c r="H14" i="1"/>
  <c r="H6" i="1"/>
  <c r="H8" i="1"/>
  <c r="K12" i="1"/>
  <c r="K18" i="1"/>
  <c r="K10" i="1"/>
  <c r="G18" i="1"/>
  <c r="G10" i="1"/>
  <c r="H20" i="1"/>
  <c r="H12" i="1"/>
  <c r="J14" i="1"/>
  <c r="K14" i="1" s="1"/>
  <c r="G16" i="1"/>
  <c r="G8" i="1"/>
  <c r="H18" i="1"/>
  <c r="H10" i="1"/>
  <c r="G17" i="1"/>
  <c r="J22" i="1"/>
  <c r="K22" i="1" s="1"/>
  <c r="G15" i="1"/>
  <c r="G7" i="1"/>
  <c r="H17" i="1"/>
  <c r="H9" i="1"/>
  <c r="G9" i="1"/>
  <c r="G6" i="1"/>
  <c r="H16" i="1"/>
</calcChain>
</file>

<file path=xl/sharedStrings.xml><?xml version="1.0" encoding="utf-8"?>
<sst xmlns="http://schemas.openxmlformats.org/spreadsheetml/2006/main" count="116" uniqueCount="94">
  <si>
    <t>Day of Year</t>
  </si>
  <si>
    <t>Latitude</t>
  </si>
  <si>
    <t>Longitude</t>
  </si>
  <si>
    <t>348 (2018)</t>
  </si>
  <si>
    <t>349 (2018)</t>
  </si>
  <si>
    <t>350 (2018)</t>
  </si>
  <si>
    <t>351 (2018)</t>
  </si>
  <si>
    <t>352 (2018)</t>
  </si>
  <si>
    <t>353 (2018)</t>
  </si>
  <si>
    <t>354 (2018)</t>
  </si>
  <si>
    <t>355 (2018)</t>
  </si>
  <si>
    <t>356 (2018)</t>
  </si>
  <si>
    <t>357 (2018)</t>
  </si>
  <si>
    <t>358 (2018)</t>
  </si>
  <si>
    <t>359 (2018)</t>
  </si>
  <si>
    <t>360 (2018)</t>
  </si>
  <si>
    <t>361 (2018)</t>
  </si>
  <si>
    <t>362 (2018)</t>
  </si>
  <si>
    <t>363 (2018)</t>
  </si>
  <si>
    <t>364 (2018)</t>
  </si>
  <si>
    <t>365 (2018)</t>
  </si>
  <si>
    <t>1 (2019)</t>
  </si>
  <si>
    <t>2 (2019)</t>
  </si>
  <si>
    <r>
      <t xml:space="preserve">BUOY ID: </t>
    </r>
    <r>
      <rPr>
        <sz val="12"/>
        <color theme="1"/>
        <rFont val="Calibri (Body)_x0000_"/>
      </rPr>
      <t>300234061872720</t>
    </r>
  </si>
  <si>
    <t>m</t>
  </si>
  <si>
    <t>z</t>
  </si>
  <si>
    <t>d</t>
  </si>
  <si>
    <t>C</t>
  </si>
  <si>
    <t>348.25 (2018)</t>
  </si>
  <si>
    <t>348.5 (2018)</t>
  </si>
  <si>
    <t>348.75 (2018)</t>
  </si>
  <si>
    <t>349.25 (2018)</t>
  </si>
  <si>
    <t>349.5 (2018)</t>
  </si>
  <si>
    <t>349.75 (2018)</t>
  </si>
  <si>
    <t>350.25 (2018)</t>
  </si>
  <si>
    <t>350.5 (2018)</t>
  </si>
  <si>
    <t>350.75 (2018)</t>
  </si>
  <si>
    <t>355.75 (2018)</t>
  </si>
  <si>
    <t>355.5 (2018)</t>
  </si>
  <si>
    <t>355.25 (2018)</t>
  </si>
  <si>
    <t>354.75 (2018)</t>
  </si>
  <si>
    <t>354.5 (2018)</t>
  </si>
  <si>
    <t>354.25 (2018)</t>
  </si>
  <si>
    <t>353.75 (2018)</t>
  </si>
  <si>
    <t>353.5 (2018)</t>
  </si>
  <si>
    <t>353.25 (2018)</t>
  </si>
  <si>
    <t>352.75 (2018)</t>
  </si>
  <si>
    <t>352.5 (2018)</t>
  </si>
  <si>
    <t>352.25 (2018)</t>
  </si>
  <si>
    <t>351.75 (2018)</t>
  </si>
  <si>
    <t>351.5 (2018)</t>
  </si>
  <si>
    <t>351.25 (2018)</t>
  </si>
  <si>
    <t>356.25 (2018)</t>
  </si>
  <si>
    <t>356.5 (2018)</t>
  </si>
  <si>
    <t>357.25 (2018)</t>
  </si>
  <si>
    <t>357.5 (2018)</t>
  </si>
  <si>
    <t>357.75 (2018)</t>
  </si>
  <si>
    <t>358.25 (2018)</t>
  </si>
  <si>
    <t>358.5 (2018)</t>
  </si>
  <si>
    <t>358.75 (2018)</t>
  </si>
  <si>
    <t>359.25 (2018)</t>
  </si>
  <si>
    <t>359.5 (2018)</t>
  </si>
  <si>
    <t>359.75 (2018)</t>
  </si>
  <si>
    <t>360.25 (2018)</t>
  </si>
  <si>
    <t>360.5 (2018)</t>
  </si>
  <si>
    <t>360.75 (2018)</t>
  </si>
  <si>
    <t>361.25 (2018)</t>
  </si>
  <si>
    <t>361.5 (2018)</t>
  </si>
  <si>
    <t>361.75 (2018)</t>
  </si>
  <si>
    <t>362.25 (2018)</t>
  </si>
  <si>
    <t>362.5 (2018)</t>
  </si>
  <si>
    <t>362.75 (2018)</t>
  </si>
  <si>
    <t>363.25 (2018)</t>
  </si>
  <si>
    <t>363.5 (2018)</t>
  </si>
  <si>
    <t>363.75 (2018)</t>
  </si>
  <si>
    <t>364.25 (2018)</t>
  </si>
  <si>
    <t>364.5 (2018)</t>
  </si>
  <si>
    <t>364.75 (2018)</t>
  </si>
  <si>
    <t>365.25 (2018)</t>
  </si>
  <si>
    <t>365.5 (2018)</t>
  </si>
  <si>
    <t>365.75 (2018)</t>
  </si>
  <si>
    <t>1.25 (2019)</t>
  </si>
  <si>
    <t>1.5 (2019)</t>
  </si>
  <si>
    <t>1.75 (2019)</t>
  </si>
  <si>
    <t>2.25 (2019)</t>
  </si>
  <si>
    <t>2.5 (2019)</t>
  </si>
  <si>
    <t>356.75 (2018)</t>
  </si>
  <si>
    <t>Day of Year (1/4 day intervals)</t>
  </si>
  <si>
    <t>Forecast Latitude (D)</t>
  </si>
  <si>
    <t>Forecast Longitude (D)</t>
  </si>
  <si>
    <t>DATA FOR USE ONLY FOR PLOT:</t>
  </si>
  <si>
    <t>(IGNORE)</t>
  </si>
  <si>
    <t>Error</t>
  </si>
  <si>
    <t>Model error (mean error)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</si>
</sst>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 (Body)_x0000_"/>
    </font>
    <font>
      <sz val="12"/>
      <color theme="0"/>
      <name val="Calibri"/>
      <family val="2"/>
      <scheme val="minor"/>
    </font>
    <font>
      <sz val="14"/>
      <color theme="0"/>
      <name val="Calibri (Body)_x0000_"/>
    </font>
    <font>
      <sz val="12"/>
      <color theme="0"/>
      <name val="Calibri (Body)_x0000_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6AD0D"/>
        <bgColor indexed="64"/>
      </patternFill>
    </fill>
    <fill>
      <patternFill patternType="solid">
        <fgColor rgb="FFEFF0FF"/>
        <bgColor indexed="64"/>
      </patternFill>
    </fill>
    <fill>
      <patternFill patternType="solid">
        <fgColor rgb="FFADA5C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0" fillId="0" borderId="2" xfId="0" applyBorder="1"/>
    <xf numFmtId="0" fontId="0" fillId="0" borderId="3" xfId="0" applyFill="1" applyBorder="1"/>
    <xf numFmtId="0" fontId="0" fillId="0" borderId="4" xfId="0" applyFill="1" applyBorder="1"/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0" fillId="0" borderId="5" xfId="0" applyFill="1" applyBorder="1"/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11" borderId="1" xfId="0" applyFont="1" applyFill="1" applyBorder="1" applyAlignment="1" applyProtection="1">
      <alignment horizontal="center" vertical="center"/>
    </xf>
    <xf numFmtId="0" fontId="4" fillId="9" borderId="1" xfId="0" applyFont="1" applyFill="1" applyBorder="1" applyAlignment="1" applyProtection="1">
      <alignment horizontal="center" vertical="center"/>
    </xf>
    <xf numFmtId="0" fontId="4" fillId="10" borderId="1" xfId="0" applyFont="1" applyFill="1" applyBorder="1" applyAlignment="1" applyProtection="1">
      <alignment horizontal="center" vertical="center"/>
    </xf>
    <xf numFmtId="0" fontId="5" fillId="11" borderId="1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12" borderId="9" xfId="0" applyFill="1" applyBorder="1" applyAlignment="1" applyProtection="1">
      <alignment horizontal="center" vertical="center"/>
      <protection locked="0"/>
    </xf>
    <xf numFmtId="0" fontId="0" fillId="12" borderId="6" xfId="0" applyFill="1" applyBorder="1" applyAlignment="1" applyProtection="1">
      <alignment horizontal="center" vertical="center"/>
      <protection locked="0"/>
    </xf>
    <xf numFmtId="0" fontId="0" fillId="12" borderId="8" xfId="0" applyFill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center"/>
      <protection locked="0"/>
    </xf>
    <xf numFmtId="0" fontId="0" fillId="8" borderId="2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DA5C4"/>
      <color rgb="FFEFF0FF"/>
      <color rgb="FFDBD1F7"/>
      <color rgb="FFFAD3F3"/>
      <color rgb="FFF6E7F3"/>
      <color rgb="FFE6AD0D"/>
      <color rgb="FFFF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BUOY ID: 300234061872720 (1 day forecast)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IABP</c:v>
          </c:tx>
          <c:spPr>
            <a:ln w="50800" cap="rnd">
              <a:solidFill>
                <a:schemeClr val="accent1">
                  <a:alpha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Sheet1!$C$30:$C$108</c:f>
              <c:numCache>
                <c:formatCode>General</c:formatCode>
                <c:ptCount val="79"/>
                <c:pt idx="0">
                  <c:v>150.0076</c:v>
                </c:pt>
                <c:pt idx="1">
                  <c:v>149.9838</c:v>
                </c:pt>
                <c:pt idx="2">
                  <c:v>149.92699999999999</c:v>
                </c:pt>
                <c:pt idx="3">
                  <c:v>149.8698</c:v>
                </c:pt>
                <c:pt idx="4">
                  <c:v>149.8064</c:v>
                </c:pt>
                <c:pt idx="5">
                  <c:v>149.77340000000001</c:v>
                </c:pt>
                <c:pt idx="6">
                  <c:v>149.744</c:v>
                </c:pt>
                <c:pt idx="7">
                  <c:v>149.73480000000001</c:v>
                </c:pt>
                <c:pt idx="8">
                  <c:v>149.7012</c:v>
                </c:pt>
                <c:pt idx="9">
                  <c:v>149.70959999999999</c:v>
                </c:pt>
                <c:pt idx="10">
                  <c:v>149.65860000000001</c:v>
                </c:pt>
                <c:pt idx="11">
                  <c:v>149.6208</c:v>
                </c:pt>
                <c:pt idx="12">
                  <c:v>149.54740000000001</c:v>
                </c:pt>
                <c:pt idx="13">
                  <c:v>149.46639999999999</c:v>
                </c:pt>
                <c:pt idx="14">
                  <c:v>149.363</c:v>
                </c:pt>
                <c:pt idx="15">
                  <c:v>149.2662</c:v>
                </c:pt>
                <c:pt idx="16">
                  <c:v>149.15620000000001</c:v>
                </c:pt>
                <c:pt idx="17">
                  <c:v>149.04159999999999</c:v>
                </c:pt>
                <c:pt idx="18">
                  <c:v>148.91839999999999</c:v>
                </c:pt>
                <c:pt idx="19">
                  <c:v>148.8066</c:v>
                </c:pt>
                <c:pt idx="20">
                  <c:v>148.68539999999999</c:v>
                </c:pt>
                <c:pt idx="21">
                  <c:v>148.53980000000001</c:v>
                </c:pt>
                <c:pt idx="22">
                  <c:v>148.2724</c:v>
                </c:pt>
                <c:pt idx="23">
                  <c:v>147.8946</c:v>
                </c:pt>
                <c:pt idx="24">
                  <c:v>147.46279999999999</c:v>
                </c:pt>
                <c:pt idx="25">
                  <c:v>146.9828</c:v>
                </c:pt>
                <c:pt idx="26">
                  <c:v>146.49940000000001</c:v>
                </c:pt>
                <c:pt idx="27">
                  <c:v>146.0112</c:v>
                </c:pt>
                <c:pt idx="28">
                  <c:v>145.61199999999999</c:v>
                </c:pt>
                <c:pt idx="29">
                  <c:v>145.32400000000001</c:v>
                </c:pt>
                <c:pt idx="30">
                  <c:v>145.18940000000001</c:v>
                </c:pt>
                <c:pt idx="31">
                  <c:v>145.15940000000001</c:v>
                </c:pt>
                <c:pt idx="32">
                  <c:v>145.24019999999999</c:v>
                </c:pt>
                <c:pt idx="33">
                  <c:v>145.3434</c:v>
                </c:pt>
                <c:pt idx="34">
                  <c:v>145.50559999999999</c:v>
                </c:pt>
                <c:pt idx="35">
                  <c:v>145.65199999999999</c:v>
                </c:pt>
                <c:pt idx="36">
                  <c:v>145.80520000000001</c:v>
                </c:pt>
                <c:pt idx="37">
                  <c:v>145.922</c:v>
                </c:pt>
                <c:pt idx="38">
                  <c:v>146.1044</c:v>
                </c:pt>
                <c:pt idx="39">
                  <c:v>146.23699999999999</c:v>
                </c:pt>
                <c:pt idx="40">
                  <c:v>146.22980000000001</c:v>
                </c:pt>
                <c:pt idx="41">
                  <c:v>146.06479999999999</c:v>
                </c:pt>
                <c:pt idx="42">
                  <c:v>145.9342</c:v>
                </c:pt>
                <c:pt idx="43">
                  <c:v>145.65960000000001</c:v>
                </c:pt>
                <c:pt idx="44">
                  <c:v>145.3776</c:v>
                </c:pt>
                <c:pt idx="45">
                  <c:v>145.529</c:v>
                </c:pt>
                <c:pt idx="46">
                  <c:v>145.898</c:v>
                </c:pt>
                <c:pt idx="47">
                  <c:v>146.14279999999999</c:v>
                </c:pt>
                <c:pt idx="48">
                  <c:v>146.39599999999999</c:v>
                </c:pt>
                <c:pt idx="49">
                  <c:v>146.637</c:v>
                </c:pt>
                <c:pt idx="50">
                  <c:v>146.9564</c:v>
                </c:pt>
                <c:pt idx="51">
                  <c:v>147.04320000000001</c:v>
                </c:pt>
                <c:pt idx="52">
                  <c:v>147.1172</c:v>
                </c:pt>
                <c:pt idx="53">
                  <c:v>147.096</c:v>
                </c:pt>
                <c:pt idx="54">
                  <c:v>147.02000000000001</c:v>
                </c:pt>
                <c:pt idx="55">
                  <c:v>147.11099999999999</c:v>
                </c:pt>
                <c:pt idx="56">
                  <c:v>147.2328</c:v>
                </c:pt>
                <c:pt idx="57">
                  <c:v>147.31139999999999</c:v>
                </c:pt>
                <c:pt idx="58">
                  <c:v>147.3244</c:v>
                </c:pt>
                <c:pt idx="59">
                  <c:v>147.34540000000001</c:v>
                </c:pt>
                <c:pt idx="60">
                  <c:v>147.279</c:v>
                </c:pt>
                <c:pt idx="61">
                  <c:v>147.17619999999999</c:v>
                </c:pt>
                <c:pt idx="62">
                  <c:v>146.99879999999999</c:v>
                </c:pt>
                <c:pt idx="63">
                  <c:v>146.76140000000001</c:v>
                </c:pt>
                <c:pt idx="64">
                  <c:v>146.52500000000001</c:v>
                </c:pt>
                <c:pt idx="65">
                  <c:v>146.46</c:v>
                </c:pt>
                <c:pt idx="66">
                  <c:v>146.3974</c:v>
                </c:pt>
                <c:pt idx="67">
                  <c:v>146.27279999999999</c:v>
                </c:pt>
                <c:pt idx="68">
                  <c:v>146.13640000000001</c:v>
                </c:pt>
                <c:pt idx="69">
                  <c:v>146.0462</c:v>
                </c:pt>
                <c:pt idx="70">
                  <c:v>145.99539999999999</c:v>
                </c:pt>
                <c:pt idx="71">
                  <c:v>145.90819999999999</c:v>
                </c:pt>
                <c:pt idx="72">
                  <c:v>145.7782</c:v>
                </c:pt>
                <c:pt idx="73">
                  <c:v>145.5728</c:v>
                </c:pt>
                <c:pt idx="74">
                  <c:v>145.29560000000001</c:v>
                </c:pt>
                <c:pt idx="75">
                  <c:v>145.0224</c:v>
                </c:pt>
                <c:pt idx="76">
                  <c:v>144.77199999999999</c:v>
                </c:pt>
                <c:pt idx="77">
                  <c:v>144.61539999999999</c:v>
                </c:pt>
                <c:pt idx="78">
                  <c:v>144.5316</c:v>
                </c:pt>
              </c:numCache>
            </c:numRef>
          </c:xVal>
          <c:yVal>
            <c:numRef>
              <c:f>Sheet1!$B$30:$B$108</c:f>
              <c:numCache>
                <c:formatCode>General</c:formatCode>
                <c:ptCount val="79"/>
                <c:pt idx="0">
                  <c:v>85.601799999999997</c:v>
                </c:pt>
                <c:pt idx="1">
                  <c:v>85.614599999999996</c:v>
                </c:pt>
                <c:pt idx="2">
                  <c:v>85.624799999999993</c:v>
                </c:pt>
                <c:pt idx="3">
                  <c:v>85.637200000000007</c:v>
                </c:pt>
                <c:pt idx="4">
                  <c:v>85.6494</c:v>
                </c:pt>
                <c:pt idx="5">
                  <c:v>85.663799999999995</c:v>
                </c:pt>
                <c:pt idx="6">
                  <c:v>85.676599999999993</c:v>
                </c:pt>
                <c:pt idx="7">
                  <c:v>85.69</c:v>
                </c:pt>
                <c:pt idx="8">
                  <c:v>85.700599999999994</c:v>
                </c:pt>
                <c:pt idx="9">
                  <c:v>85.714600000000004</c:v>
                </c:pt>
                <c:pt idx="10">
                  <c:v>85.723600000000005</c:v>
                </c:pt>
                <c:pt idx="11">
                  <c:v>85.735200000000006</c:v>
                </c:pt>
                <c:pt idx="12">
                  <c:v>85.743799999999993</c:v>
                </c:pt>
                <c:pt idx="13">
                  <c:v>85.757800000000003</c:v>
                </c:pt>
                <c:pt idx="14">
                  <c:v>85.768000000000001</c:v>
                </c:pt>
                <c:pt idx="15">
                  <c:v>85.779399999999995</c:v>
                </c:pt>
                <c:pt idx="16">
                  <c:v>85.7864</c:v>
                </c:pt>
                <c:pt idx="17">
                  <c:v>85.793000000000006</c:v>
                </c:pt>
                <c:pt idx="18">
                  <c:v>85.796800000000005</c:v>
                </c:pt>
                <c:pt idx="19">
                  <c:v>85.800200000000004</c:v>
                </c:pt>
                <c:pt idx="20">
                  <c:v>85.801599999999993</c:v>
                </c:pt>
                <c:pt idx="21">
                  <c:v>85.799800000000005</c:v>
                </c:pt>
                <c:pt idx="22">
                  <c:v>85.784000000000006</c:v>
                </c:pt>
                <c:pt idx="23">
                  <c:v>85.758600000000001</c:v>
                </c:pt>
                <c:pt idx="24">
                  <c:v>85.731800000000007</c:v>
                </c:pt>
                <c:pt idx="25">
                  <c:v>85.709199999999996</c:v>
                </c:pt>
                <c:pt idx="26">
                  <c:v>85.691999999999993</c:v>
                </c:pt>
                <c:pt idx="27">
                  <c:v>85.680800000000005</c:v>
                </c:pt>
                <c:pt idx="28">
                  <c:v>85.670199999999994</c:v>
                </c:pt>
                <c:pt idx="29">
                  <c:v>85.660600000000002</c:v>
                </c:pt>
                <c:pt idx="30">
                  <c:v>85.653000000000006</c:v>
                </c:pt>
                <c:pt idx="31">
                  <c:v>85.646000000000001</c:v>
                </c:pt>
                <c:pt idx="32">
                  <c:v>85.647199999999998</c:v>
                </c:pt>
                <c:pt idx="33">
                  <c:v>85.651600000000002</c:v>
                </c:pt>
                <c:pt idx="34">
                  <c:v>85.6648</c:v>
                </c:pt>
                <c:pt idx="35">
                  <c:v>85.680999999999997</c:v>
                </c:pt>
                <c:pt idx="36">
                  <c:v>85.7072</c:v>
                </c:pt>
                <c:pt idx="37">
                  <c:v>85.7316</c:v>
                </c:pt>
                <c:pt idx="38">
                  <c:v>85.760800000000003</c:v>
                </c:pt>
                <c:pt idx="39">
                  <c:v>85.788200000000003</c:v>
                </c:pt>
                <c:pt idx="40">
                  <c:v>85.822000000000003</c:v>
                </c:pt>
                <c:pt idx="41">
                  <c:v>85.8536</c:v>
                </c:pt>
                <c:pt idx="42">
                  <c:v>85.892600000000002</c:v>
                </c:pt>
                <c:pt idx="43">
                  <c:v>85.937600000000003</c:v>
                </c:pt>
                <c:pt idx="44">
                  <c:v>85.988399999999999</c:v>
                </c:pt>
                <c:pt idx="45">
                  <c:v>86.032399999999996</c:v>
                </c:pt>
                <c:pt idx="46">
                  <c:v>86.077399999999997</c:v>
                </c:pt>
                <c:pt idx="47">
                  <c:v>86.119</c:v>
                </c:pt>
                <c:pt idx="48">
                  <c:v>86.168999999999997</c:v>
                </c:pt>
                <c:pt idx="49">
                  <c:v>86.195999999999998</c:v>
                </c:pt>
                <c:pt idx="50">
                  <c:v>86.205799999999996</c:v>
                </c:pt>
                <c:pt idx="51">
                  <c:v>86.215000000000003</c:v>
                </c:pt>
                <c:pt idx="52">
                  <c:v>86.227199999999996</c:v>
                </c:pt>
                <c:pt idx="53">
                  <c:v>86.245999999999995</c:v>
                </c:pt>
                <c:pt idx="54">
                  <c:v>86.280600000000007</c:v>
                </c:pt>
                <c:pt idx="55">
                  <c:v>86.329599999999999</c:v>
                </c:pt>
                <c:pt idx="56">
                  <c:v>86.367800000000003</c:v>
                </c:pt>
                <c:pt idx="57">
                  <c:v>86.397199999999998</c:v>
                </c:pt>
                <c:pt idx="58">
                  <c:v>86.421599999999998</c:v>
                </c:pt>
                <c:pt idx="59">
                  <c:v>86.447800000000001</c:v>
                </c:pt>
                <c:pt idx="60">
                  <c:v>86.469399999999993</c:v>
                </c:pt>
                <c:pt idx="61">
                  <c:v>86.492800000000003</c:v>
                </c:pt>
                <c:pt idx="62">
                  <c:v>86.5184</c:v>
                </c:pt>
                <c:pt idx="63">
                  <c:v>86.546400000000006</c:v>
                </c:pt>
                <c:pt idx="64">
                  <c:v>86.572599999999994</c:v>
                </c:pt>
                <c:pt idx="65">
                  <c:v>86.594800000000006</c:v>
                </c:pt>
                <c:pt idx="66">
                  <c:v>86.614599999999996</c:v>
                </c:pt>
                <c:pt idx="67">
                  <c:v>86.635199999999998</c:v>
                </c:pt>
                <c:pt idx="68">
                  <c:v>86.651799999999994</c:v>
                </c:pt>
                <c:pt idx="69">
                  <c:v>86.668599999999998</c:v>
                </c:pt>
                <c:pt idx="70">
                  <c:v>86.687600000000003</c:v>
                </c:pt>
                <c:pt idx="71">
                  <c:v>86.705799999999996</c:v>
                </c:pt>
                <c:pt idx="72">
                  <c:v>86.719800000000006</c:v>
                </c:pt>
                <c:pt idx="73">
                  <c:v>86.728800000000007</c:v>
                </c:pt>
                <c:pt idx="74">
                  <c:v>86.733400000000003</c:v>
                </c:pt>
                <c:pt idx="75">
                  <c:v>86.736000000000004</c:v>
                </c:pt>
                <c:pt idx="76">
                  <c:v>86.738399999999999</c:v>
                </c:pt>
                <c:pt idx="77">
                  <c:v>86.741600000000005</c:v>
                </c:pt>
                <c:pt idx="78">
                  <c:v>86.748000000000005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scatterChart>
        <c:scatterStyle val="lineMarker"/>
        <c:varyColors val="0"/>
        <c:ser>
          <c:idx val="1"/>
          <c:order val="1"/>
          <c:tx>
            <c:v>Day350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(Sheet1!$K$5,Sheet1!$C$4)</c:f>
              <c:numCache>
                <c:formatCode>General</c:formatCode>
                <c:ptCount val="2"/>
                <c:pt idx="0">
                  <c:v>149.60290000000001</c:v>
                </c:pt>
                <c:pt idx="1">
                  <c:v>149.8064</c:v>
                </c:pt>
              </c:numCache>
            </c:numRef>
          </c:xVal>
          <c:yVal>
            <c:numRef>
              <c:f>(Sheet1!$J$5,Sheet1!$B$4)</c:f>
              <c:numCache>
                <c:formatCode>General</c:formatCode>
                <c:ptCount val="2"/>
                <c:pt idx="0">
                  <c:v>85.697000000000003</c:v>
                </c:pt>
                <c:pt idx="1">
                  <c:v>85.6494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57-2B4D-A943-D7D33D254008}"/>
            </c:ext>
          </c:extLst>
        </c:ser>
        <c:ser>
          <c:idx val="2"/>
          <c:order val="2"/>
          <c:tx>
            <c:v>Day352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7557-2B4D-A943-D7D33D254008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57-2B4D-A943-D7D33D254008}"/>
              </c:ext>
            </c:extLst>
          </c:dPt>
          <c:xVal>
            <c:numRef>
              <c:f>(Sheet1!$K$7,Sheet1!$C$6)</c:f>
              <c:numCache>
                <c:formatCode>General</c:formatCode>
                <c:ptCount val="2"/>
                <c:pt idx="0">
                  <c:v>149.392</c:v>
                </c:pt>
                <c:pt idx="1">
                  <c:v>149.54740000000001</c:v>
                </c:pt>
              </c:numCache>
            </c:numRef>
          </c:xVal>
          <c:yVal>
            <c:numRef>
              <c:f>(Sheet1!$J$7,Sheet1!$B$6)</c:f>
              <c:numCache>
                <c:formatCode>General</c:formatCode>
                <c:ptCount val="2"/>
                <c:pt idx="0">
                  <c:v>85.787000000000006</c:v>
                </c:pt>
                <c:pt idx="1">
                  <c:v>85.743799999999993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57-2B4D-A943-D7D33D254008}"/>
            </c:ext>
          </c:extLst>
        </c:ser>
        <c:ser>
          <c:idx val="0"/>
          <c:order val="3"/>
          <c:tx>
            <c:v>IABP_daily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alpha val="50000"/>
                </a:schemeClr>
              </a:solidFill>
              <a:ln w="12700">
                <a:solidFill>
                  <a:schemeClr val="accent1">
                    <a:alpha val="50000"/>
                  </a:schemeClr>
                </a:solidFill>
              </a:ln>
              <a:effectLst/>
            </c:spPr>
          </c:marker>
          <c:xVal>
            <c:numRef>
              <c:f>Sheet1!$C$3:$C$22</c:f>
              <c:numCache>
                <c:formatCode>General</c:formatCode>
                <c:ptCount val="20"/>
                <c:pt idx="0">
                  <c:v>150.0076</c:v>
                </c:pt>
                <c:pt idx="1">
                  <c:v>149.8064</c:v>
                </c:pt>
                <c:pt idx="2">
                  <c:v>149.7012</c:v>
                </c:pt>
                <c:pt idx="3">
                  <c:v>149.54740000000001</c:v>
                </c:pt>
                <c:pt idx="4">
                  <c:v>149.15620000000001</c:v>
                </c:pt>
                <c:pt idx="5">
                  <c:v>148.68539999999999</c:v>
                </c:pt>
                <c:pt idx="6">
                  <c:v>147.46279999999999</c:v>
                </c:pt>
                <c:pt idx="7">
                  <c:v>145.61199999999999</c:v>
                </c:pt>
                <c:pt idx="8">
                  <c:v>145.24019999999999</c:v>
                </c:pt>
                <c:pt idx="9">
                  <c:v>145.80520000000001</c:v>
                </c:pt>
                <c:pt idx="10">
                  <c:v>146.22980000000001</c:v>
                </c:pt>
                <c:pt idx="11">
                  <c:v>145.3776</c:v>
                </c:pt>
                <c:pt idx="12">
                  <c:v>146.39599999999999</c:v>
                </c:pt>
                <c:pt idx="13">
                  <c:v>147.1172</c:v>
                </c:pt>
                <c:pt idx="14">
                  <c:v>147.2328</c:v>
                </c:pt>
                <c:pt idx="15">
                  <c:v>147.279</c:v>
                </c:pt>
                <c:pt idx="16">
                  <c:v>146.52500000000001</c:v>
                </c:pt>
                <c:pt idx="17">
                  <c:v>146.13640000000001</c:v>
                </c:pt>
                <c:pt idx="18">
                  <c:v>145.7782</c:v>
                </c:pt>
                <c:pt idx="19">
                  <c:v>144.77199999999999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85.601799999999997</c:v>
                </c:pt>
                <c:pt idx="1">
                  <c:v>85.6494</c:v>
                </c:pt>
                <c:pt idx="2">
                  <c:v>85.700599999999994</c:v>
                </c:pt>
                <c:pt idx="3">
                  <c:v>85.743799999999993</c:v>
                </c:pt>
                <c:pt idx="4">
                  <c:v>85.7864</c:v>
                </c:pt>
                <c:pt idx="5">
                  <c:v>85.801599999999993</c:v>
                </c:pt>
                <c:pt idx="6">
                  <c:v>85.731800000000007</c:v>
                </c:pt>
                <c:pt idx="7">
                  <c:v>85.670199999999994</c:v>
                </c:pt>
                <c:pt idx="8">
                  <c:v>85.647199999999998</c:v>
                </c:pt>
                <c:pt idx="9">
                  <c:v>85.7072</c:v>
                </c:pt>
                <c:pt idx="10">
                  <c:v>85.822000000000003</c:v>
                </c:pt>
                <c:pt idx="11">
                  <c:v>85.988399999999999</c:v>
                </c:pt>
                <c:pt idx="12">
                  <c:v>86.168999999999997</c:v>
                </c:pt>
                <c:pt idx="13">
                  <c:v>86.227199999999996</c:v>
                </c:pt>
                <c:pt idx="14">
                  <c:v>86.367800000000003</c:v>
                </c:pt>
                <c:pt idx="15">
                  <c:v>86.469399999999993</c:v>
                </c:pt>
                <c:pt idx="16">
                  <c:v>86.572599999999994</c:v>
                </c:pt>
                <c:pt idx="17">
                  <c:v>86.651799999999994</c:v>
                </c:pt>
                <c:pt idx="18">
                  <c:v>86.719800000000006</c:v>
                </c:pt>
                <c:pt idx="19">
                  <c:v>86.738399999999999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557-2B4D-A943-D7D33D254008}"/>
            </c:ext>
          </c:extLst>
        </c:ser>
        <c:ser>
          <c:idx val="4"/>
          <c:order val="4"/>
          <c:tx>
            <c:v>Day354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(Sheet1!$K$9,Sheet1!$C$8)</c:f>
              <c:numCache>
                <c:formatCode>General</c:formatCode>
                <c:ptCount val="2"/>
                <c:pt idx="0">
                  <c:v>148.21289999999999</c:v>
                </c:pt>
                <c:pt idx="1">
                  <c:v>148.68539999999999</c:v>
                </c:pt>
              </c:numCache>
            </c:numRef>
          </c:xVal>
          <c:yVal>
            <c:numRef>
              <c:f>(Sheet1!$J$9,Sheet1!$B$8)</c:f>
              <c:numCache>
                <c:formatCode>General</c:formatCode>
                <c:ptCount val="2"/>
                <c:pt idx="0">
                  <c:v>85.816800000000001</c:v>
                </c:pt>
                <c:pt idx="1">
                  <c:v>85.801599999999993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557-2B4D-A943-D7D33D254008}"/>
            </c:ext>
          </c:extLst>
        </c:ser>
        <c:ser>
          <c:idx val="5"/>
          <c:order val="5"/>
          <c:tx>
            <c:v>Day356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(Sheet1!$K$11,Sheet1!$C$10)</c:f>
              <c:numCache>
                <c:formatCode>General</c:formatCode>
                <c:ptCount val="2"/>
                <c:pt idx="0">
                  <c:v>143.78710000000001</c:v>
                </c:pt>
                <c:pt idx="1">
                  <c:v>145.61199999999999</c:v>
                </c:pt>
              </c:numCache>
            </c:numRef>
          </c:xVal>
          <c:yVal>
            <c:numRef>
              <c:f>(Sheet1!$J$11,Sheet1!$B$10)</c:f>
              <c:numCache>
                <c:formatCode>General</c:formatCode>
                <c:ptCount val="2"/>
                <c:pt idx="0">
                  <c:v>85.608599999999996</c:v>
                </c:pt>
                <c:pt idx="1">
                  <c:v>85.670199999999994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557-2B4D-A943-D7D33D254008}"/>
            </c:ext>
          </c:extLst>
        </c:ser>
        <c:ser>
          <c:idx val="6"/>
          <c:order val="6"/>
          <c:tx>
            <c:v>Day358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(Sheet1!$K$13,Sheet1!$C$12)</c:f>
              <c:numCache>
                <c:formatCode>General</c:formatCode>
                <c:ptCount val="2"/>
                <c:pt idx="0">
                  <c:v>146.37809999999999</c:v>
                </c:pt>
                <c:pt idx="1">
                  <c:v>145.80520000000001</c:v>
                </c:pt>
              </c:numCache>
            </c:numRef>
          </c:xVal>
          <c:yVal>
            <c:numRef>
              <c:f>(Sheet1!$J$13,Sheet1!$B$12)</c:f>
              <c:numCache>
                <c:formatCode>General</c:formatCode>
                <c:ptCount val="2"/>
                <c:pt idx="0">
                  <c:v>85.766999999999996</c:v>
                </c:pt>
                <c:pt idx="1">
                  <c:v>85.7072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557-2B4D-A943-D7D33D254008}"/>
            </c:ext>
          </c:extLst>
        </c:ser>
        <c:ser>
          <c:idx val="7"/>
          <c:order val="7"/>
          <c:tx>
            <c:v>Day360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(Sheet1!$K$15,Sheet1!$C$14)</c:f>
              <c:numCache>
                <c:formatCode>General</c:formatCode>
                <c:ptCount val="2"/>
                <c:pt idx="0">
                  <c:v>144.489</c:v>
                </c:pt>
                <c:pt idx="1">
                  <c:v>145.3776</c:v>
                </c:pt>
              </c:numCache>
            </c:numRef>
          </c:xVal>
          <c:yVal>
            <c:numRef>
              <c:f>(Sheet1!$J$15,Sheet1!$B$14)</c:f>
              <c:numCache>
                <c:formatCode>General</c:formatCode>
                <c:ptCount val="2"/>
                <c:pt idx="0">
                  <c:v>86.155000000000001</c:v>
                </c:pt>
                <c:pt idx="1">
                  <c:v>85.988399999999999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557-2B4D-A943-D7D33D254008}"/>
            </c:ext>
          </c:extLst>
        </c:ser>
        <c:ser>
          <c:idx val="8"/>
          <c:order val="8"/>
          <c:tx>
            <c:v>Day362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(Sheet1!$K$17,Sheet1!$C$16)</c:f>
              <c:numCache>
                <c:formatCode>General</c:formatCode>
                <c:ptCount val="2"/>
                <c:pt idx="0">
                  <c:v>147.84970000000001</c:v>
                </c:pt>
                <c:pt idx="1">
                  <c:v>147.1172</c:v>
                </c:pt>
              </c:numCache>
            </c:numRef>
          </c:xVal>
          <c:yVal>
            <c:numRef>
              <c:f>(Sheet1!$J$17,Sheet1!$B$16)</c:f>
              <c:numCache>
                <c:formatCode>General</c:formatCode>
                <c:ptCount val="2"/>
                <c:pt idx="0">
                  <c:v>86.285399999999996</c:v>
                </c:pt>
                <c:pt idx="1">
                  <c:v>86.227199999999996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557-2B4D-A943-D7D33D254008}"/>
            </c:ext>
          </c:extLst>
        </c:ser>
        <c:ser>
          <c:idx val="9"/>
          <c:order val="9"/>
          <c:tx>
            <c:v>Day364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(Sheet1!$K$19,Sheet1!$C$18)</c:f>
              <c:numCache>
                <c:formatCode>General</c:formatCode>
                <c:ptCount val="2"/>
                <c:pt idx="0">
                  <c:v>147.327</c:v>
                </c:pt>
                <c:pt idx="1">
                  <c:v>147.279</c:v>
                </c:pt>
              </c:numCache>
            </c:numRef>
          </c:xVal>
          <c:yVal>
            <c:numRef>
              <c:f>(Sheet1!$J$19,Sheet1!$B$18)</c:f>
              <c:numCache>
                <c:formatCode>General</c:formatCode>
                <c:ptCount val="2"/>
                <c:pt idx="0">
                  <c:v>86.570999999999998</c:v>
                </c:pt>
                <c:pt idx="1">
                  <c:v>86.469399999999993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557-2B4D-A943-D7D33D254008}"/>
            </c:ext>
          </c:extLst>
        </c:ser>
        <c:ser>
          <c:idx val="10"/>
          <c:order val="10"/>
          <c:tx>
            <c:v>Day1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(Sheet1!$K$21,Sheet1!$C$20)</c:f>
              <c:numCache>
                <c:formatCode>General</c:formatCode>
                <c:ptCount val="2"/>
                <c:pt idx="0">
                  <c:v>145.73840000000001</c:v>
                </c:pt>
                <c:pt idx="1">
                  <c:v>146.13640000000001</c:v>
                </c:pt>
              </c:numCache>
            </c:numRef>
          </c:xVal>
          <c:yVal>
            <c:numRef>
              <c:f>(Sheet1!$J$21,Sheet1!$B$20)</c:f>
              <c:numCache>
                <c:formatCode>General</c:formatCode>
                <c:ptCount val="2"/>
                <c:pt idx="0">
                  <c:v>86.730999999999995</c:v>
                </c:pt>
                <c:pt idx="1">
                  <c:v>86.651799999999994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valAx>
        <c:axId val="4944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9872"/>
        <c:crosses val="autoZero"/>
        <c:crossBetween val="midCat"/>
      </c:valAx>
      <c:valAx>
        <c:axId val="4944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Latitiude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4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482600</xdr:colOff>
      <xdr:row>25</xdr:row>
      <xdr:rowOff>50800</xdr:rowOff>
    </xdr:from>
    <xdr:to>
      <xdr:col>11</xdr:col>
      <xdr:colOff>203916</xdr:colOff>
      <xdr:row>60</xdr:row>
      <xdr:rowOff>177800</xdr:rowOff>
    </xdr:to>
    <xdr:graphicFrame macro="">
      <xdr:nvGraphicFramePr>
        <xdr:cNvPr id="2" name="Chart 1" title="BUOY ID: 300234061872720">
          <a:extLst>
            <a:ext uri="{FF2B5EF4-FFF2-40B4-BE49-F238E27FC236}">
              <a16:creationId xmlns:a16="http://schemas.microsoft.com/office/drawing/2014/main" id="{76C12621-2EBF-EA45-85C2-7D6829A5DC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06A1-4D00-EF49-9136-21DAB0DF5EE7}">
  <dimension ref="A1:AH108"/>
  <sheetViews>
    <sheetView tabSelected="1" topLeftCell="A26" zoomScaleNormal="100" workbookViewId="0">
      <selection activeCell="M29" sqref="M29"/>
    </sheetView>
  </sheetViews>
  <sheetFormatPr baseColWidth="10" defaultRowHeight="16"/>
  <cols>
    <col min="1" max="1" width="27.1640625" customWidth="1"/>
    <col min="2" max="2" width="12.1640625" bestFit="1" customWidth="1"/>
    <col min="4" max="4" width="11" style="2" customWidth="1"/>
    <col min="10" max="10" width="21.33203125" customWidth="1"/>
    <col min="11" max="11" width="21" customWidth="1"/>
    <col min="13" max="13" width="22.6640625" customWidth="1"/>
    <col min="20" max="21" width="14.1640625" customWidth="1"/>
    <col min="23" max="23" width="14" customWidth="1"/>
    <col min="24" max="25" width="13.33203125" customWidth="1"/>
    <col min="27" max="27" width="13.83203125" customWidth="1"/>
    <col min="28" max="28" width="14.33203125" customWidth="1"/>
    <col min="29" max="29" width="12" customWidth="1"/>
    <col min="30" max="30" width="13.1640625" customWidth="1"/>
  </cols>
  <sheetData>
    <row r="1" spans="1:34" ht="19">
      <c r="A1" s="42" t="s">
        <v>23</v>
      </c>
      <c r="B1" s="43"/>
      <c r="C1" s="43"/>
      <c r="D1" s="44"/>
      <c r="E1" s="45"/>
      <c r="F1" s="45"/>
      <c r="G1" s="45"/>
      <c r="H1" s="45"/>
      <c r="I1" s="14"/>
      <c r="J1" s="14"/>
      <c r="K1" s="14"/>
      <c r="L1" s="14"/>
      <c r="M1" s="14"/>
      <c r="N1" s="14"/>
      <c r="T1" s="4"/>
      <c r="U1" s="4"/>
      <c r="V1" s="4"/>
      <c r="W1" s="4"/>
      <c r="X1" s="4"/>
      <c r="Y1" s="4"/>
      <c r="Z1" s="7"/>
      <c r="AA1" s="4"/>
      <c r="AB1" s="4"/>
      <c r="AC1" s="7"/>
      <c r="AD1" s="7"/>
      <c r="AE1" s="7"/>
      <c r="AF1" s="7"/>
      <c r="AG1" s="7"/>
      <c r="AH1" s="2"/>
    </row>
    <row r="2" spans="1:34" ht="19">
      <c r="A2" s="46" t="s">
        <v>0</v>
      </c>
      <c r="B2" s="47" t="s">
        <v>1</v>
      </c>
      <c r="C2" s="48" t="s">
        <v>2</v>
      </c>
      <c r="D2" s="44"/>
      <c r="E2" s="49" t="s">
        <v>24</v>
      </c>
      <c r="F2" s="50" t="s">
        <v>25</v>
      </c>
      <c r="G2" s="51" t="s">
        <v>26</v>
      </c>
      <c r="H2" s="49" t="s">
        <v>27</v>
      </c>
      <c r="I2" s="14"/>
      <c r="J2" s="15" t="s">
        <v>88</v>
      </c>
      <c r="K2" s="16" t="s">
        <v>89</v>
      </c>
      <c r="L2" s="14"/>
      <c r="M2" s="17" t="s">
        <v>92</v>
      </c>
      <c r="N2" s="14"/>
      <c r="S2" s="2"/>
      <c r="T2" s="10"/>
      <c r="U2" s="10"/>
      <c r="V2" s="10"/>
      <c r="W2" s="8"/>
      <c r="X2" s="8"/>
      <c r="Y2" s="8"/>
      <c r="Z2" s="8"/>
      <c r="AA2" s="8"/>
      <c r="AB2" s="11"/>
      <c r="AC2" s="11"/>
      <c r="AD2" s="8"/>
      <c r="AE2" s="11"/>
      <c r="AF2" s="7"/>
      <c r="AG2" s="7"/>
      <c r="AH2" s="2"/>
    </row>
    <row r="3" spans="1:34">
      <c r="A3" s="52" t="s">
        <v>3</v>
      </c>
      <c r="B3" s="53">
        <v>85.601799999999997</v>
      </c>
      <c r="C3" s="54">
        <v>150.0076</v>
      </c>
      <c r="D3" s="44"/>
      <c r="E3" s="55"/>
      <c r="F3" s="55"/>
      <c r="G3" s="55"/>
      <c r="H3" s="55"/>
      <c r="I3" s="14"/>
      <c r="J3" s="31"/>
      <c r="K3" s="31"/>
      <c r="L3" s="14"/>
      <c r="M3" s="28"/>
      <c r="N3" s="14"/>
      <c r="S3" s="2"/>
      <c r="T3" s="3"/>
      <c r="U3" s="3"/>
      <c r="V3" s="3"/>
      <c r="W3" s="3"/>
      <c r="X3" s="3"/>
      <c r="Y3" s="7"/>
      <c r="Z3" s="7"/>
      <c r="AA3" s="3"/>
      <c r="AB3" s="3"/>
      <c r="AC3" s="7"/>
      <c r="AD3" s="7"/>
      <c r="AE3" s="7"/>
      <c r="AF3" s="7"/>
      <c r="AG3" s="7"/>
      <c r="AH3" s="2"/>
    </row>
    <row r="4" spans="1:34">
      <c r="A4" s="56" t="s">
        <v>4</v>
      </c>
      <c r="B4" s="57">
        <v>85.6494</v>
      </c>
      <c r="C4" s="58">
        <v>149.8064</v>
      </c>
      <c r="D4" s="44"/>
      <c r="E4" s="56">
        <f>2*6356*SIN(((B4-B3)*PI()/180)/2)</f>
        <v>5.2804167055682818</v>
      </c>
      <c r="F4" s="57">
        <f>2*6356*COS(B4*PI()/180)*SIN(((C4-C3)*PI()/180)/2)</f>
        <v>-1.6931604523798574</v>
      </c>
      <c r="G4" s="58">
        <f>SQRT(E4^2+F4^2)</f>
        <v>5.5452315462880133</v>
      </c>
      <c r="H4" s="56">
        <f>ATAN(F4/E4)*180/PI()</f>
        <v>-17.778397325876586</v>
      </c>
      <c r="I4" s="14"/>
      <c r="J4" s="31"/>
      <c r="K4" s="31"/>
      <c r="L4" s="14"/>
      <c r="M4" s="26"/>
      <c r="N4" s="14"/>
      <c r="S4" s="2"/>
      <c r="T4" s="3"/>
      <c r="U4" s="3"/>
      <c r="V4" s="3"/>
      <c r="W4" s="3"/>
      <c r="X4" s="3"/>
      <c r="Y4" s="7"/>
      <c r="Z4" s="7"/>
      <c r="AA4" s="3"/>
      <c r="AB4" s="3"/>
      <c r="AC4" s="7"/>
      <c r="AD4" s="7"/>
      <c r="AE4" s="7"/>
      <c r="AF4" s="7"/>
      <c r="AG4" s="7"/>
      <c r="AH4" s="2"/>
    </row>
    <row r="5" spans="1:34">
      <c r="A5" s="52" t="s">
        <v>5</v>
      </c>
      <c r="B5" s="53">
        <v>85.700599999999994</v>
      </c>
      <c r="C5" s="54">
        <v>149.7012</v>
      </c>
      <c r="D5" s="44"/>
      <c r="E5" s="52">
        <f t="shared" ref="E5:E22" si="0">2*6356*SIN(((B5-B4)*PI()/180)/2)</f>
        <v>5.6797759265659948</v>
      </c>
      <c r="F5" s="53">
        <f t="shared" ref="F5:F22" si="1">2*6356*COS(B5*PI()/180)*SIN(((C5-C4)*PI()/180)/2)</f>
        <v>-0.8748921239895634</v>
      </c>
      <c r="G5" s="54">
        <f t="shared" ref="G5:G22" si="2">SQRT(E5^2+F5^2)</f>
        <v>5.7467635069330605</v>
      </c>
      <c r="H5" s="52">
        <f t="shared" ref="H5:H22" si="3">ATAN(F5/E5)*180/PI()</f>
        <v>-8.7568091205662508</v>
      </c>
      <c r="I5" s="14"/>
      <c r="J5" s="64">
        <v>85.697000000000003</v>
      </c>
      <c r="K5" s="65">
        <v>149.60290000000001</v>
      </c>
      <c r="L5" s="14"/>
      <c r="M5" s="63">
        <v>-0.20200000000000001</v>
      </c>
      <c r="N5" s="14"/>
      <c r="S5" s="2"/>
      <c r="T5" s="3"/>
      <c r="U5" s="3"/>
      <c r="V5" s="3"/>
      <c r="W5" s="3"/>
      <c r="X5" s="3"/>
      <c r="Y5" s="7"/>
      <c r="Z5" s="7"/>
      <c r="AA5" s="3"/>
      <c r="AB5" s="3"/>
      <c r="AC5" s="7"/>
      <c r="AD5" s="7"/>
      <c r="AE5" s="7"/>
      <c r="AF5" s="7"/>
      <c r="AG5" s="7"/>
      <c r="AH5" s="2"/>
    </row>
    <row r="6" spans="1:34">
      <c r="A6" s="56" t="s">
        <v>6</v>
      </c>
      <c r="B6" s="57">
        <v>85.743799999999993</v>
      </c>
      <c r="C6" s="58">
        <v>149.54740000000001</v>
      </c>
      <c r="D6" s="44"/>
      <c r="E6" s="56">
        <f t="shared" si="0"/>
        <v>4.7923109839761651</v>
      </c>
      <c r="F6" s="57">
        <f t="shared" si="1"/>
        <v>-1.2662438842465626</v>
      </c>
      <c r="G6" s="58">
        <f t="shared" si="2"/>
        <v>4.9567749738646016</v>
      </c>
      <c r="H6" s="56">
        <f t="shared" si="3"/>
        <v>-14.800678418850202</v>
      </c>
      <c r="I6" s="14"/>
      <c r="J6" s="19">
        <f t="shared" ref="J6:J22" si="4">(2*ASIN(E5/(2*6356))*(180/PI())) +B5</f>
        <v>85.751799999999989</v>
      </c>
      <c r="K6" s="20">
        <f t="shared" ref="K6:K22" si="5">(2*ASIN(F5/(2*6356*COS(J6*PI()/180)))*(180/PI())) +C5</f>
        <v>149.59473447848634</v>
      </c>
      <c r="L6" s="14"/>
      <c r="M6" s="26"/>
      <c r="N6" s="14"/>
      <c r="S6" s="2"/>
      <c r="T6" s="3"/>
      <c r="U6" s="3"/>
      <c r="V6" s="3"/>
      <c r="W6" s="3"/>
      <c r="X6" s="3"/>
      <c r="Y6" s="7"/>
      <c r="Z6" s="7"/>
      <c r="AA6" s="3"/>
      <c r="AB6" s="3"/>
      <c r="AC6" s="7"/>
      <c r="AD6" s="7"/>
      <c r="AE6" s="7"/>
      <c r="AF6" s="7"/>
      <c r="AG6" s="7"/>
      <c r="AH6" s="2"/>
    </row>
    <row r="7" spans="1:34">
      <c r="A7" s="52" t="s">
        <v>7</v>
      </c>
      <c r="B7" s="53">
        <v>85.7864</v>
      </c>
      <c r="C7" s="54">
        <v>149.15620000000001</v>
      </c>
      <c r="D7" s="44"/>
      <c r="E7" s="52">
        <f t="shared" si="0"/>
        <v>4.7257511122874876</v>
      </c>
      <c r="F7" s="53">
        <f t="shared" si="1"/>
        <v>-3.1885879071381518</v>
      </c>
      <c r="G7" s="54">
        <f t="shared" si="2"/>
        <v>5.7008610241641646</v>
      </c>
      <c r="H7" s="52">
        <f t="shared" si="3"/>
        <v>-34.008569881219159</v>
      </c>
      <c r="I7" s="14"/>
      <c r="J7" s="59">
        <v>85.787000000000006</v>
      </c>
      <c r="K7" s="60">
        <v>149.392</v>
      </c>
      <c r="L7" s="14"/>
      <c r="M7" s="61">
        <v>-0.74399999999999999</v>
      </c>
      <c r="N7" s="14"/>
      <c r="S7" s="2"/>
      <c r="T7" s="3"/>
      <c r="U7" s="3"/>
      <c r="V7" s="3"/>
      <c r="W7" s="3"/>
      <c r="X7" s="3"/>
      <c r="Y7" s="7"/>
      <c r="Z7" s="7"/>
      <c r="AA7" s="3"/>
      <c r="AB7" s="3"/>
      <c r="AC7" s="7"/>
      <c r="AD7" s="7"/>
      <c r="AE7" s="7"/>
      <c r="AF7" s="7"/>
      <c r="AG7" s="7"/>
      <c r="AH7" s="2"/>
    </row>
    <row r="8" spans="1:34">
      <c r="A8" s="56" t="s">
        <v>8</v>
      </c>
      <c r="B8" s="57">
        <v>85.801599999999993</v>
      </c>
      <c r="C8" s="58">
        <v>148.68539999999999</v>
      </c>
      <c r="D8" s="44"/>
      <c r="E8" s="56">
        <f t="shared" si="0"/>
        <v>1.6861835293573191</v>
      </c>
      <c r="F8" s="57">
        <f t="shared" si="1"/>
        <v>-3.8235691840983508</v>
      </c>
      <c r="G8" s="58">
        <f t="shared" si="2"/>
        <v>4.1788630272195375</v>
      </c>
      <c r="H8" s="56">
        <f t="shared" si="3"/>
        <v>-66.20265219416747</v>
      </c>
      <c r="I8" s="14"/>
      <c r="J8" s="19">
        <f t="shared" si="4"/>
        <v>85.829000000000008</v>
      </c>
      <c r="K8" s="20">
        <f t="shared" si="5"/>
        <v>148.76101167975975</v>
      </c>
      <c r="L8" s="14"/>
      <c r="M8" s="28"/>
      <c r="N8" s="14"/>
      <c r="S8" s="2"/>
      <c r="T8" s="3"/>
      <c r="U8" s="3"/>
      <c r="V8" s="3"/>
      <c r="W8" s="3"/>
      <c r="X8" s="3"/>
      <c r="Y8" s="7"/>
      <c r="Z8" s="7"/>
      <c r="AA8" s="3"/>
      <c r="AB8" s="3"/>
      <c r="AC8" s="7"/>
      <c r="AD8" s="7"/>
      <c r="AE8" s="7"/>
      <c r="AF8" s="7"/>
      <c r="AG8" s="7"/>
      <c r="AH8" s="2"/>
    </row>
    <row r="9" spans="1:34">
      <c r="A9" s="52" t="s">
        <v>9</v>
      </c>
      <c r="B9" s="53">
        <v>85.731800000000007</v>
      </c>
      <c r="C9" s="54">
        <v>147.46279999999999</v>
      </c>
      <c r="D9" s="44"/>
      <c r="E9" s="52">
        <f t="shared" si="0"/>
        <v>-7.74313180370173</v>
      </c>
      <c r="F9" s="53">
        <f t="shared" si="1"/>
        <v>-10.093871822740743</v>
      </c>
      <c r="G9" s="54">
        <f t="shared" si="2"/>
        <v>12.721727025188708</v>
      </c>
      <c r="H9" s="52">
        <f t="shared" si="3"/>
        <v>52.507748086285488</v>
      </c>
      <c r="I9" s="14"/>
      <c r="J9" s="59">
        <v>85.816800000000001</v>
      </c>
      <c r="K9" s="60">
        <v>148.21289999999999</v>
      </c>
      <c r="L9" s="14"/>
      <c r="M9" s="63">
        <v>-8.5429999999999993</v>
      </c>
      <c r="N9" s="14"/>
      <c r="S9" s="2"/>
      <c r="T9" s="3"/>
      <c r="U9" s="3"/>
      <c r="V9" s="3"/>
      <c r="W9" s="3"/>
      <c r="X9" s="3"/>
      <c r="Y9" s="7"/>
      <c r="Z9" s="7"/>
      <c r="AA9" s="3"/>
      <c r="AB9" s="3"/>
      <c r="AC9" s="7"/>
      <c r="AD9" s="7"/>
      <c r="AE9" s="7"/>
      <c r="AF9" s="7"/>
      <c r="AG9" s="7"/>
      <c r="AH9" s="2"/>
    </row>
    <row r="10" spans="1:34">
      <c r="A10" s="56" t="s">
        <v>10</v>
      </c>
      <c r="B10" s="57">
        <v>85.670199999999994</v>
      </c>
      <c r="C10" s="58">
        <v>145.61199999999999</v>
      </c>
      <c r="D10" s="44"/>
      <c r="E10" s="56">
        <f t="shared" si="0"/>
        <v>-6.8334803099034085</v>
      </c>
      <c r="F10" s="57">
        <f t="shared" si="1"/>
        <v>-15.500069109978742</v>
      </c>
      <c r="G10" s="58">
        <f t="shared" si="2"/>
        <v>16.939557124079567</v>
      </c>
      <c r="H10" s="56">
        <f t="shared" si="3"/>
        <v>66.20886554575209</v>
      </c>
      <c r="I10" s="14"/>
      <c r="J10" s="19">
        <f t="shared" si="4"/>
        <v>85.66200000000002</v>
      </c>
      <c r="K10" s="20">
        <f t="shared" si="5"/>
        <v>146.25983610534871</v>
      </c>
      <c r="L10" s="14"/>
      <c r="M10" s="28"/>
      <c r="N10" s="14"/>
      <c r="S10" s="2"/>
      <c r="T10" s="3"/>
      <c r="U10" s="3"/>
      <c r="V10" s="3"/>
      <c r="W10" s="12"/>
      <c r="X10" s="12"/>
      <c r="Y10" s="7"/>
      <c r="Z10" s="7"/>
      <c r="AA10" s="3"/>
      <c r="AB10" s="3"/>
      <c r="AC10" s="7"/>
      <c r="AD10" s="9"/>
      <c r="AE10" s="7"/>
      <c r="AF10" s="9"/>
      <c r="AG10" s="7"/>
      <c r="AH10" s="2"/>
    </row>
    <row r="11" spans="1:34">
      <c r="A11" s="52" t="s">
        <v>11</v>
      </c>
      <c r="B11" s="53">
        <v>85.647199999999998</v>
      </c>
      <c r="C11" s="54">
        <v>145.24019999999999</v>
      </c>
      <c r="D11" s="44"/>
      <c r="E11" s="52">
        <f t="shared" si="0"/>
        <v>-2.5514619097738231</v>
      </c>
      <c r="F11" s="53">
        <f t="shared" si="1"/>
        <v>-3.1303876479644863</v>
      </c>
      <c r="G11" s="54">
        <f t="shared" si="2"/>
        <v>4.0384755420276246</v>
      </c>
      <c r="H11" s="52">
        <f t="shared" si="3"/>
        <v>50.817810634160381</v>
      </c>
      <c r="I11" s="14"/>
      <c r="J11" s="59">
        <v>85.608599999999996</v>
      </c>
      <c r="K11" s="60">
        <v>143.78710000000001</v>
      </c>
      <c r="L11" s="14"/>
      <c r="M11" s="62">
        <v>12.901</v>
      </c>
      <c r="N11" s="14"/>
      <c r="S11" s="2"/>
      <c r="T11" s="3"/>
      <c r="U11" s="3"/>
      <c r="V11" s="3"/>
      <c r="W11" s="3"/>
      <c r="X11" s="3"/>
      <c r="Y11" s="7"/>
      <c r="Z11" s="7"/>
      <c r="AA11" s="3"/>
      <c r="AB11" s="3"/>
      <c r="AC11" s="7"/>
      <c r="AD11" s="7"/>
      <c r="AE11" s="7"/>
      <c r="AF11" s="7"/>
      <c r="AG11" s="7"/>
      <c r="AH11" s="2"/>
    </row>
    <row r="12" spans="1:34">
      <c r="A12" s="56" t="s">
        <v>12</v>
      </c>
      <c r="B12" s="57">
        <v>85.7072</v>
      </c>
      <c r="C12" s="58">
        <v>145.80520000000001</v>
      </c>
      <c r="D12" s="44"/>
      <c r="E12" s="56">
        <f t="shared" si="0"/>
        <v>6.6559873312763651</v>
      </c>
      <c r="F12" s="57">
        <f t="shared" si="1"/>
        <v>4.6915847972456692</v>
      </c>
      <c r="G12" s="58">
        <f t="shared" si="2"/>
        <v>8.143287742911836</v>
      </c>
      <c r="H12" s="56">
        <f t="shared" si="3"/>
        <v>35.178740086217431</v>
      </c>
      <c r="I12" s="14"/>
      <c r="J12" s="19">
        <f t="shared" si="4"/>
        <v>85.624200000000002</v>
      </c>
      <c r="K12" s="20">
        <f t="shared" si="5"/>
        <v>144.87035048406739</v>
      </c>
      <c r="L12" s="14"/>
      <c r="M12" s="28"/>
      <c r="N12" s="14"/>
      <c r="S12" s="2"/>
      <c r="T12" s="3"/>
      <c r="U12" s="3"/>
      <c r="V12" s="3"/>
      <c r="W12" s="3"/>
      <c r="X12" s="3"/>
      <c r="Y12" s="3"/>
      <c r="Z12" s="7"/>
      <c r="AA12" s="7"/>
      <c r="AB12" s="7"/>
      <c r="AC12" s="7"/>
      <c r="AD12" s="7"/>
      <c r="AE12" s="7"/>
      <c r="AF12" s="7"/>
      <c r="AG12" s="7"/>
      <c r="AH12" s="2"/>
    </row>
    <row r="13" spans="1:34">
      <c r="A13" s="52" t="s">
        <v>13</v>
      </c>
      <c r="B13" s="53">
        <v>85.822000000000003</v>
      </c>
      <c r="C13" s="54">
        <v>146.22980000000001</v>
      </c>
      <c r="D13" s="44"/>
      <c r="E13" s="52">
        <f t="shared" si="0"/>
        <v>12.735120878827164</v>
      </c>
      <c r="F13" s="53">
        <f t="shared" si="1"/>
        <v>3.4316351511883707</v>
      </c>
      <c r="G13" s="54">
        <f t="shared" si="2"/>
        <v>13.18936782447177</v>
      </c>
      <c r="H13" s="52">
        <f t="shared" si="3"/>
        <v>15.080857385798119</v>
      </c>
      <c r="I13" s="14"/>
      <c r="J13" s="59">
        <v>85.766999999999996</v>
      </c>
      <c r="K13" s="60">
        <v>146.37809999999999</v>
      </c>
      <c r="L13" s="14"/>
      <c r="M13" s="62">
        <v>-5.0460000000000003</v>
      </c>
      <c r="N13" s="14"/>
      <c r="T13" s="3"/>
      <c r="U13" s="3"/>
      <c r="V13" s="3"/>
      <c r="W13" s="3"/>
      <c r="X13" s="3"/>
      <c r="Y13" s="3"/>
      <c r="Z13" s="7"/>
      <c r="AA13" s="7"/>
      <c r="AB13" s="7"/>
      <c r="AC13" s="7"/>
      <c r="AD13" s="7"/>
      <c r="AE13" s="7"/>
      <c r="AF13" s="7"/>
      <c r="AG13" s="7"/>
      <c r="AH13" s="2"/>
    </row>
    <row r="14" spans="1:34">
      <c r="A14" s="56" t="s">
        <v>14</v>
      </c>
      <c r="B14" s="57">
        <v>85.988399999999999</v>
      </c>
      <c r="C14" s="58">
        <v>145.3776</v>
      </c>
      <c r="D14" s="44"/>
      <c r="E14" s="56">
        <f t="shared" si="0"/>
        <v>18.459265888214066</v>
      </c>
      <c r="F14" s="57">
        <f t="shared" si="1"/>
        <v>-6.6136145910463533</v>
      </c>
      <c r="G14" s="58">
        <f t="shared" si="2"/>
        <v>19.608273638713957</v>
      </c>
      <c r="H14" s="56">
        <f t="shared" si="3"/>
        <v>-19.711665662757628</v>
      </c>
      <c r="I14" s="14"/>
      <c r="J14" s="19">
        <f t="shared" si="4"/>
        <v>85.936800000000005</v>
      </c>
      <c r="K14" s="20">
        <f t="shared" si="5"/>
        <v>146.66637555524792</v>
      </c>
      <c r="L14" s="14"/>
      <c r="M14" s="26"/>
      <c r="N14" s="14"/>
      <c r="AF14" s="7"/>
      <c r="AG14" s="7"/>
      <c r="AH14" s="2"/>
    </row>
    <row r="15" spans="1:34">
      <c r="A15" s="52" t="s">
        <v>15</v>
      </c>
      <c r="B15" s="53">
        <v>86.168999999999997</v>
      </c>
      <c r="C15" s="54">
        <v>146.39599999999999</v>
      </c>
      <c r="D15" s="44"/>
      <c r="E15" s="52">
        <f t="shared" si="0"/>
        <v>20.034514488687037</v>
      </c>
      <c r="F15" s="53">
        <f t="shared" si="1"/>
        <v>7.5481374237642296</v>
      </c>
      <c r="G15" s="54">
        <f t="shared" si="2"/>
        <v>21.40925382551762</v>
      </c>
      <c r="H15" s="52">
        <f t="shared" si="3"/>
        <v>20.644236269355474</v>
      </c>
      <c r="I15" s="14"/>
      <c r="J15" s="59">
        <v>86.155000000000001</v>
      </c>
      <c r="K15" s="60">
        <v>144.489</v>
      </c>
      <c r="L15" s="14"/>
      <c r="M15" s="62">
        <v>-1.8009999999999999</v>
      </c>
      <c r="N15" s="14"/>
      <c r="AF15" s="7"/>
      <c r="AG15" s="7"/>
      <c r="AH15" s="2"/>
    </row>
    <row r="16" spans="1:34">
      <c r="A16" s="56" t="s">
        <v>16</v>
      </c>
      <c r="B16" s="57">
        <v>86.227199999999996</v>
      </c>
      <c r="C16" s="58">
        <v>147.1172</v>
      </c>
      <c r="D16" s="44"/>
      <c r="E16" s="56">
        <f t="shared" si="0"/>
        <v>6.456307728772587</v>
      </c>
      <c r="F16" s="57">
        <f t="shared" si="1"/>
        <v>5.2643089322912422</v>
      </c>
      <c r="G16" s="58">
        <f t="shared" si="2"/>
        <v>8.3304776587666325</v>
      </c>
      <c r="H16" s="56">
        <f t="shared" si="3"/>
        <v>39.19292628423544</v>
      </c>
      <c r="I16" s="14"/>
      <c r="J16" s="19">
        <f t="shared" si="4"/>
        <v>86.349599999999995</v>
      </c>
      <c r="K16" s="20">
        <f t="shared" si="5"/>
        <v>147.46471244321901</v>
      </c>
      <c r="L16" s="14"/>
      <c r="M16" s="28"/>
      <c r="N16" s="14"/>
      <c r="AF16" s="7"/>
      <c r="AG16" s="7"/>
      <c r="AH16" s="2"/>
    </row>
    <row r="17" spans="1:34">
      <c r="A17" s="52" t="s">
        <v>17</v>
      </c>
      <c r="B17" s="53">
        <v>86.367800000000003</v>
      </c>
      <c r="C17" s="54">
        <v>147.2328</v>
      </c>
      <c r="D17" s="44"/>
      <c r="E17" s="52">
        <f t="shared" si="0"/>
        <v>15.597193778843076</v>
      </c>
      <c r="F17" s="53">
        <f t="shared" si="1"/>
        <v>0.81240990594939089</v>
      </c>
      <c r="G17" s="54">
        <f t="shared" si="2"/>
        <v>15.618337415681154</v>
      </c>
      <c r="H17" s="52">
        <f t="shared" si="3"/>
        <v>2.9816666094866688</v>
      </c>
      <c r="I17" s="14"/>
      <c r="J17" s="59">
        <v>86.285399999999996</v>
      </c>
      <c r="K17" s="60">
        <v>147.84970000000001</v>
      </c>
      <c r="L17" s="14"/>
      <c r="M17" s="62">
        <v>-7.2880000000000003</v>
      </c>
      <c r="N17" s="14"/>
      <c r="AF17" s="7"/>
      <c r="AG17" s="7"/>
      <c r="AH17" s="2"/>
    </row>
    <row r="18" spans="1:34">
      <c r="A18" s="56" t="s">
        <v>18</v>
      </c>
      <c r="B18" s="57">
        <v>86.469399999999993</v>
      </c>
      <c r="C18" s="58">
        <v>147.279</v>
      </c>
      <c r="D18" s="44"/>
      <c r="E18" s="56">
        <f t="shared" si="0"/>
        <v>11.270804252607553</v>
      </c>
      <c r="F18" s="57">
        <f t="shared" si="1"/>
        <v>0.31561252263825218</v>
      </c>
      <c r="G18" s="58">
        <f t="shared" si="2"/>
        <v>11.275222382066021</v>
      </c>
      <c r="H18" s="56">
        <f t="shared" si="3"/>
        <v>1.6040151765016237</v>
      </c>
      <c r="I18" s="14"/>
      <c r="J18" s="19">
        <f t="shared" si="4"/>
        <v>86.508400000000009</v>
      </c>
      <c r="K18" s="20">
        <f t="shared" si="5"/>
        <v>147.3530488742681</v>
      </c>
      <c r="L18" s="14"/>
      <c r="M18" s="26"/>
      <c r="N18" s="14"/>
      <c r="AF18" s="7"/>
      <c r="AG18" s="7"/>
      <c r="AH18" s="2"/>
    </row>
    <row r="19" spans="1:34">
      <c r="A19" s="52" t="s">
        <v>19</v>
      </c>
      <c r="B19" s="53">
        <v>86.572599999999994</v>
      </c>
      <c r="C19" s="54">
        <v>146.52500000000001</v>
      </c>
      <c r="D19" s="44"/>
      <c r="E19" s="52">
        <f t="shared" si="0"/>
        <v>11.448297185350794</v>
      </c>
      <c r="F19" s="53">
        <f t="shared" si="1"/>
        <v>-5.0004902724781024</v>
      </c>
      <c r="G19" s="54">
        <f t="shared" si="2"/>
        <v>12.49273434478053</v>
      </c>
      <c r="H19" s="52">
        <f t="shared" si="3"/>
        <v>-23.595176158075226</v>
      </c>
      <c r="I19" s="14"/>
      <c r="J19" s="59">
        <v>86.570999999999998</v>
      </c>
      <c r="K19" s="60">
        <v>147.327</v>
      </c>
      <c r="L19" s="14"/>
      <c r="M19" s="61">
        <v>-1.218</v>
      </c>
      <c r="N19" s="14"/>
      <c r="AF19" s="7"/>
      <c r="AG19" s="7"/>
      <c r="AH19" s="2"/>
    </row>
    <row r="20" spans="1:34">
      <c r="A20" s="56" t="s">
        <v>20</v>
      </c>
      <c r="B20" s="57">
        <v>86.651799999999994</v>
      </c>
      <c r="C20" s="58">
        <v>146.13640000000001</v>
      </c>
      <c r="D20" s="44"/>
      <c r="E20" s="56">
        <f t="shared" si="0"/>
        <v>8.7859029792473518</v>
      </c>
      <c r="F20" s="57">
        <f t="shared" si="1"/>
        <v>-2.5177045981472341</v>
      </c>
      <c r="G20" s="58">
        <f t="shared" si="2"/>
        <v>9.1395255677895673</v>
      </c>
      <c r="H20" s="56">
        <f t="shared" si="3"/>
        <v>-15.990282571544402</v>
      </c>
      <c r="I20" s="14"/>
      <c r="J20" s="19">
        <f>(2*ASIN(E19/(2*6356))*(180/PI())) +B19</f>
        <v>86.675799999999995</v>
      </c>
      <c r="K20" s="20">
        <f t="shared" si="5"/>
        <v>145.74761917513169</v>
      </c>
      <c r="L20" s="14"/>
      <c r="M20" s="26"/>
      <c r="N20" s="14"/>
      <c r="AF20" s="7"/>
      <c r="AG20" s="7"/>
      <c r="AH20" s="2"/>
    </row>
    <row r="21" spans="1:34">
      <c r="A21" s="52" t="s">
        <v>21</v>
      </c>
      <c r="B21" s="53">
        <v>86.719800000000006</v>
      </c>
      <c r="C21" s="54">
        <v>145.7782</v>
      </c>
      <c r="D21" s="44"/>
      <c r="E21" s="52">
        <f t="shared" si="0"/>
        <v>7.5434522107386046</v>
      </c>
      <c r="F21" s="53">
        <f t="shared" si="1"/>
        <v>-2.2736654165790973</v>
      </c>
      <c r="G21" s="54">
        <f t="shared" si="2"/>
        <v>7.8786563373613996</v>
      </c>
      <c r="H21" s="52">
        <f t="shared" si="3"/>
        <v>-16.773286642063397</v>
      </c>
      <c r="I21" s="14"/>
      <c r="J21" s="59">
        <v>86.730999999999995</v>
      </c>
      <c r="K21" s="60">
        <v>145.73840000000001</v>
      </c>
      <c r="L21" s="14"/>
      <c r="M21" s="61">
        <v>1.2609999999999999</v>
      </c>
      <c r="N21" s="14"/>
      <c r="AF21" s="7"/>
      <c r="AG21" s="7"/>
      <c r="AH21" s="2"/>
    </row>
    <row r="22" spans="1:34">
      <c r="A22" s="56" t="s">
        <v>22</v>
      </c>
      <c r="B22" s="57">
        <v>86.738399999999999</v>
      </c>
      <c r="C22" s="58">
        <v>144.77199999999999</v>
      </c>
      <c r="D22" s="44"/>
      <c r="E22" s="56">
        <f t="shared" si="0"/>
        <v>2.0633561579145399</v>
      </c>
      <c r="F22" s="57">
        <f t="shared" si="1"/>
        <v>-6.3505811733761455</v>
      </c>
      <c r="G22" s="58">
        <f t="shared" si="2"/>
        <v>6.6773737258029371</v>
      </c>
      <c r="H22" s="56">
        <f t="shared" si="3"/>
        <v>-72.000593667650477</v>
      </c>
      <c r="I22" s="14"/>
      <c r="J22" s="32">
        <f t="shared" si="4"/>
        <v>86.787800000000018</v>
      </c>
      <c r="K22" s="33">
        <f t="shared" si="5"/>
        <v>145.41242533440771</v>
      </c>
      <c r="L22" s="14"/>
      <c r="M22" s="28"/>
      <c r="N22" s="14"/>
      <c r="AF22" s="7"/>
      <c r="AG22" s="7"/>
      <c r="AH22" s="2"/>
    </row>
    <row r="23" spans="1:34">
      <c r="A23" s="14"/>
      <c r="B23" s="14"/>
      <c r="C23" s="14"/>
      <c r="D23" s="13"/>
      <c r="E23" s="14"/>
      <c r="F23" s="14"/>
      <c r="G23" s="14"/>
      <c r="H23" s="14"/>
      <c r="I23" s="14"/>
      <c r="J23" s="34"/>
      <c r="K23" s="35"/>
      <c r="L23" s="14"/>
      <c r="M23" s="28"/>
      <c r="N23" s="14"/>
      <c r="AF23" s="7"/>
      <c r="AG23" s="7"/>
      <c r="AH23" s="2"/>
    </row>
    <row r="24" spans="1:34">
      <c r="A24" s="14"/>
      <c r="B24" s="14"/>
      <c r="C24" s="14"/>
      <c r="D24" s="13"/>
      <c r="E24" s="14"/>
      <c r="F24" s="14"/>
      <c r="G24" s="14"/>
      <c r="H24" s="36"/>
      <c r="I24" s="37"/>
      <c r="J24" s="23"/>
      <c r="K24" s="23"/>
      <c r="L24" s="14"/>
      <c r="M24" s="13"/>
      <c r="N24" s="14"/>
      <c r="AF24" s="7"/>
      <c r="AG24" s="7"/>
      <c r="AH24" s="2"/>
    </row>
    <row r="25" spans="1:34">
      <c r="D25" s="13"/>
      <c r="E25" s="13"/>
      <c r="F25" s="13"/>
      <c r="G25" s="13"/>
      <c r="H25" s="40"/>
      <c r="I25" s="38"/>
      <c r="J25" s="14"/>
      <c r="K25" s="14"/>
      <c r="L25" s="14"/>
      <c r="M25" s="14"/>
      <c r="N25" s="14"/>
      <c r="AF25" s="7"/>
      <c r="AG25" s="7"/>
      <c r="AH25" s="2"/>
    </row>
    <row r="26" spans="1:34">
      <c r="D26" s="13"/>
      <c r="E26" s="14"/>
      <c r="F26" s="14"/>
      <c r="G26" s="14"/>
      <c r="H26" s="39"/>
      <c r="I26" s="38"/>
      <c r="J26" s="14"/>
      <c r="K26" s="14"/>
      <c r="L26" s="14"/>
      <c r="M26" s="30" t="s">
        <v>93</v>
      </c>
      <c r="N26" s="14"/>
      <c r="AF26" s="7"/>
      <c r="AG26" s="7"/>
      <c r="AH26" s="2"/>
    </row>
    <row r="27" spans="1:34">
      <c r="A27" s="1" t="s">
        <v>90</v>
      </c>
      <c r="D27" s="13"/>
      <c r="E27" s="14"/>
      <c r="F27" s="14"/>
      <c r="G27" s="14"/>
      <c r="H27" s="40"/>
      <c r="I27" s="41"/>
      <c r="J27" s="14"/>
      <c r="K27" s="14"/>
      <c r="L27" s="14"/>
      <c r="M27" s="29">
        <f>SUM(ABS(M5),ABS(M7),ABS(M9),ABS(M11),ABS(M13),ABS(M15),ABS(M17),ABS(M19),ABS(M21))/9</f>
        <v>4.3337777777777777</v>
      </c>
      <c r="N27" s="14"/>
      <c r="AF27" s="4"/>
      <c r="AG27" s="4"/>
    </row>
    <row r="28" spans="1:34">
      <c r="A28" s="1" t="s">
        <v>91</v>
      </c>
      <c r="D28" s="13"/>
      <c r="E28" s="14"/>
      <c r="F28" s="14"/>
      <c r="G28" s="14"/>
      <c r="H28" s="22">
        <v>-0.20153196064502676</v>
      </c>
      <c r="I28" s="14"/>
      <c r="J28" s="14">
        <v>85.697000000000003</v>
      </c>
      <c r="K28" s="14">
        <v>149.60297856899919</v>
      </c>
      <c r="L28" s="14"/>
      <c r="M28" s="14"/>
      <c r="N28" s="14"/>
      <c r="T28" s="1"/>
      <c r="U28" s="1"/>
      <c r="V28" s="1"/>
      <c r="W28" s="1"/>
      <c r="X28" s="1"/>
      <c r="Y28" s="3"/>
      <c r="Z28" s="7"/>
      <c r="AA28" s="7"/>
      <c r="AB28" s="7"/>
      <c r="AC28" s="7"/>
      <c r="AD28" s="7"/>
      <c r="AE28" s="7"/>
      <c r="AF28" s="4"/>
      <c r="AG28" s="4"/>
    </row>
    <row r="29" spans="1:34">
      <c r="A29" s="14" t="s">
        <v>87</v>
      </c>
      <c r="B29" s="14" t="s">
        <v>1</v>
      </c>
      <c r="C29" s="14" t="s">
        <v>2</v>
      </c>
      <c r="D29" s="13"/>
      <c r="E29" s="14"/>
      <c r="F29" s="14"/>
      <c r="G29" s="14"/>
      <c r="H29" s="26"/>
      <c r="I29" s="14"/>
      <c r="J29" s="14"/>
      <c r="K29" s="14"/>
      <c r="L29" s="14"/>
      <c r="M29" s="14"/>
      <c r="N29" s="14"/>
      <c r="T29" s="1"/>
      <c r="U29" s="1"/>
      <c r="V29" s="1"/>
      <c r="W29" s="1"/>
      <c r="X29" s="1"/>
      <c r="Y29" s="3"/>
      <c r="Z29" s="7"/>
      <c r="AA29" s="7"/>
      <c r="AB29" s="7"/>
      <c r="AC29" s="7"/>
      <c r="AD29" s="7"/>
      <c r="AE29" s="7"/>
      <c r="AF29" s="4"/>
      <c r="AG29" s="4"/>
    </row>
    <row r="30" spans="1:34">
      <c r="A30" s="14" t="s">
        <v>3</v>
      </c>
      <c r="B30" s="14">
        <v>85.601799999999997</v>
      </c>
      <c r="C30" s="14">
        <v>150.0076</v>
      </c>
      <c r="D30" s="13"/>
      <c r="E30" s="14"/>
      <c r="F30" s="14"/>
      <c r="G30" s="14"/>
      <c r="H30" s="18">
        <v>-0.74408605029957187</v>
      </c>
      <c r="I30" s="24"/>
      <c r="J30" s="24">
        <v>85.786999999999992</v>
      </c>
      <c r="K30" s="24">
        <v>149.39202582472282</v>
      </c>
      <c r="L30" s="14"/>
      <c r="M30" s="14"/>
      <c r="N30" s="14"/>
      <c r="T30" s="1"/>
      <c r="U30" s="1"/>
      <c r="V30" s="1"/>
      <c r="W30" s="1"/>
      <c r="X30" s="1"/>
      <c r="Y30" s="3"/>
      <c r="Z30" s="7"/>
      <c r="AA30" s="7"/>
      <c r="AB30" s="7"/>
      <c r="AC30" s="7"/>
      <c r="AD30" s="7"/>
      <c r="AE30" s="7"/>
      <c r="AF30" s="4"/>
      <c r="AG30" s="4"/>
    </row>
    <row r="31" spans="1:34">
      <c r="A31" s="14" t="s">
        <v>28</v>
      </c>
      <c r="B31" s="14">
        <v>85.614599999999996</v>
      </c>
      <c r="C31" s="14">
        <v>149.9838</v>
      </c>
      <c r="D31" s="13"/>
      <c r="E31" s="14"/>
      <c r="F31" s="14"/>
      <c r="G31" s="14"/>
      <c r="H31" s="28"/>
      <c r="I31" s="24"/>
      <c r="J31" s="24"/>
      <c r="K31" s="24"/>
      <c r="L31" s="14"/>
      <c r="M31" s="14"/>
      <c r="N31" s="14"/>
      <c r="T31" s="1"/>
      <c r="U31" s="1"/>
      <c r="V31" s="1"/>
      <c r="W31" s="1"/>
      <c r="X31" s="1"/>
      <c r="Y31" s="3"/>
      <c r="Z31" s="7"/>
      <c r="AA31" s="7"/>
      <c r="AB31" s="7"/>
      <c r="AC31" s="7"/>
      <c r="AD31" s="7"/>
      <c r="AE31" s="7"/>
      <c r="AF31" s="4"/>
      <c r="AG31" s="4"/>
    </row>
    <row r="32" spans="1:34">
      <c r="A32" s="14" t="s">
        <v>29</v>
      </c>
      <c r="B32" s="14">
        <v>85.624799999999993</v>
      </c>
      <c r="C32" s="14">
        <v>149.92699999999999</v>
      </c>
      <c r="D32" s="13"/>
      <c r="E32" s="14"/>
      <c r="F32" s="14"/>
      <c r="G32" s="14"/>
      <c r="H32" s="22">
        <v>-8.5428639979691035</v>
      </c>
      <c r="I32" s="24"/>
      <c r="J32" s="24">
        <v>85.816799999999986</v>
      </c>
      <c r="K32" s="24">
        <v>148.21289235726675</v>
      </c>
      <c r="L32" s="25"/>
      <c r="M32" s="14"/>
      <c r="N32" s="14"/>
      <c r="T32" s="1"/>
      <c r="U32" s="1"/>
      <c r="V32" s="1"/>
      <c r="W32" s="1"/>
      <c r="X32" s="1"/>
      <c r="Y32" s="3"/>
      <c r="Z32" s="7"/>
      <c r="AA32" s="7"/>
      <c r="AB32" s="7"/>
      <c r="AC32" s="7"/>
      <c r="AD32" s="7"/>
      <c r="AE32" s="7"/>
      <c r="AF32" s="4"/>
      <c r="AG32" s="4"/>
    </row>
    <row r="33" spans="1:33">
      <c r="A33" s="14" t="s">
        <v>30</v>
      </c>
      <c r="B33" s="14">
        <v>85.637200000000007</v>
      </c>
      <c r="C33" s="14">
        <v>149.8698</v>
      </c>
      <c r="D33" s="13"/>
      <c r="E33" s="14"/>
      <c r="F33" s="14"/>
      <c r="G33" s="14"/>
      <c r="H33" s="28"/>
      <c r="I33" s="26"/>
      <c r="J33" s="26"/>
      <c r="K33" s="26"/>
      <c r="L33" s="27"/>
      <c r="M33" s="13"/>
      <c r="N33" s="14"/>
      <c r="T33" s="1"/>
      <c r="U33" s="1"/>
      <c r="V33" s="1"/>
      <c r="W33" s="1"/>
      <c r="X33" s="1"/>
      <c r="Y33" s="3"/>
      <c r="Z33" s="7"/>
      <c r="AA33" s="7"/>
      <c r="AB33" s="7"/>
      <c r="AC33" s="7"/>
      <c r="AD33" s="7"/>
      <c r="AE33" s="7"/>
      <c r="AF33" s="4"/>
      <c r="AG33" s="4"/>
    </row>
    <row r="34" spans="1:33">
      <c r="A34" s="14" t="s">
        <v>4</v>
      </c>
      <c r="B34" s="14">
        <v>85.6494</v>
      </c>
      <c r="C34" s="14">
        <v>149.8064</v>
      </c>
      <c r="D34" s="13"/>
      <c r="E34" s="14"/>
      <c r="F34" s="14"/>
      <c r="G34" s="14"/>
      <c r="H34" s="21">
        <v>12.901081582052006</v>
      </c>
      <c r="I34" s="26"/>
      <c r="J34" s="26">
        <v>85.608599999999981</v>
      </c>
      <c r="K34" s="26">
        <v>143.78711435823126</v>
      </c>
      <c r="L34" s="27"/>
      <c r="M34" s="13"/>
      <c r="N34" s="14"/>
      <c r="T34" s="1"/>
      <c r="U34" s="1"/>
      <c r="V34" s="1"/>
      <c r="W34" s="1"/>
      <c r="X34" s="1"/>
      <c r="Y34" s="3"/>
      <c r="Z34" s="7"/>
      <c r="AA34" s="7"/>
      <c r="AB34" s="7"/>
      <c r="AC34" s="7"/>
      <c r="AD34" s="7"/>
      <c r="AE34" s="7"/>
      <c r="AF34" s="4"/>
      <c r="AG34" s="4"/>
    </row>
    <row r="35" spans="1:33">
      <c r="A35" s="14" t="s">
        <v>31</v>
      </c>
      <c r="B35" s="14">
        <v>85.663799999999995</v>
      </c>
      <c r="C35" s="14">
        <v>149.77340000000001</v>
      </c>
      <c r="D35" s="13"/>
      <c r="E35" s="14"/>
      <c r="F35" s="14"/>
      <c r="G35" s="14"/>
      <c r="H35" s="28"/>
      <c r="I35" s="26"/>
      <c r="J35" s="26"/>
      <c r="K35" s="26"/>
      <c r="L35" s="27"/>
      <c r="M35" s="13"/>
      <c r="N35" s="14"/>
      <c r="T35" s="1"/>
      <c r="U35" s="1"/>
      <c r="V35" s="1"/>
      <c r="W35" s="1"/>
      <c r="X35" s="1"/>
      <c r="Y35" s="3"/>
      <c r="Z35" s="7"/>
      <c r="AA35" s="7"/>
      <c r="AB35" s="7"/>
      <c r="AC35" s="7"/>
      <c r="AD35" s="7"/>
      <c r="AE35" s="7"/>
      <c r="AG35" s="4"/>
    </row>
    <row r="36" spans="1:33">
      <c r="A36" s="14" t="s">
        <v>32</v>
      </c>
      <c r="B36" s="14">
        <v>85.676599999999993</v>
      </c>
      <c r="C36" s="14">
        <v>149.744</v>
      </c>
      <c r="D36" s="13"/>
      <c r="E36" s="14"/>
      <c r="F36" s="14"/>
      <c r="G36" s="14"/>
      <c r="H36" s="21">
        <v>-5.0460800815599853</v>
      </c>
      <c r="I36" s="26"/>
      <c r="J36" s="26">
        <v>85.767200000000003</v>
      </c>
      <c r="K36" s="26">
        <v>146.3781940625627</v>
      </c>
      <c r="L36" s="27"/>
      <c r="M36" s="13"/>
      <c r="N36" s="14"/>
      <c r="T36" s="1"/>
      <c r="U36" s="1"/>
      <c r="V36" s="1"/>
      <c r="W36" s="1"/>
      <c r="X36" s="1"/>
      <c r="Y36" s="3"/>
      <c r="Z36" s="2"/>
      <c r="AA36" s="5"/>
      <c r="AB36" s="6"/>
      <c r="AC36" s="7"/>
      <c r="AD36" s="7"/>
      <c r="AE36" s="7"/>
      <c r="AG36" s="4"/>
    </row>
    <row r="37" spans="1:33">
      <c r="A37" s="14" t="s">
        <v>33</v>
      </c>
      <c r="B37" s="14">
        <v>85.69</v>
      </c>
      <c r="C37" s="14">
        <v>149.73480000000001</v>
      </c>
      <c r="D37" s="13"/>
      <c r="E37" s="14"/>
      <c r="F37" s="14"/>
      <c r="G37" s="14"/>
      <c r="H37" s="26"/>
      <c r="I37" s="26"/>
      <c r="J37" s="26"/>
      <c r="K37" s="26"/>
      <c r="L37" s="27"/>
      <c r="M37" s="13"/>
      <c r="N37" s="14"/>
      <c r="T37" s="1"/>
      <c r="U37" s="1"/>
      <c r="V37" s="1"/>
      <c r="W37" s="1"/>
      <c r="X37" s="1"/>
      <c r="Y37" s="3"/>
      <c r="Z37" s="2"/>
      <c r="AA37" s="2"/>
      <c r="AB37" s="2"/>
      <c r="AC37" s="7"/>
      <c r="AD37" s="7"/>
      <c r="AE37" s="7"/>
      <c r="AG37" s="4"/>
    </row>
    <row r="38" spans="1:33">
      <c r="A38" s="14" t="s">
        <v>5</v>
      </c>
      <c r="B38" s="14">
        <v>85.700599999999994</v>
      </c>
      <c r="C38" s="14">
        <v>149.7012</v>
      </c>
      <c r="D38" s="13"/>
      <c r="E38" s="14"/>
      <c r="F38" s="14"/>
      <c r="G38" s="14"/>
      <c r="H38" s="21">
        <v>-1.8009801868036561</v>
      </c>
      <c r="I38" s="26"/>
      <c r="J38" s="26">
        <v>86.154799999999994</v>
      </c>
      <c r="K38" s="26">
        <v>144.48857957871721</v>
      </c>
      <c r="L38" s="27"/>
      <c r="M38" s="13"/>
      <c r="N38" s="14"/>
      <c r="T38" s="1"/>
      <c r="U38" s="1"/>
      <c r="V38" s="1"/>
      <c r="W38" s="1"/>
      <c r="X38" s="1"/>
      <c r="Y38" s="3"/>
      <c r="AB38" s="2"/>
      <c r="AC38" s="7"/>
      <c r="AD38" s="7"/>
      <c r="AE38" s="7"/>
      <c r="AG38" s="4"/>
    </row>
    <row r="39" spans="1:33">
      <c r="A39" s="14" t="s">
        <v>34</v>
      </c>
      <c r="B39" s="14">
        <v>85.714600000000004</v>
      </c>
      <c r="C39" s="14">
        <v>149.70959999999999</v>
      </c>
      <c r="D39" s="13"/>
      <c r="E39" s="14"/>
      <c r="F39" s="14"/>
      <c r="G39" s="14"/>
      <c r="H39" s="28"/>
      <c r="I39" s="26"/>
      <c r="J39" s="26"/>
      <c r="K39" s="26"/>
      <c r="L39" s="27"/>
      <c r="M39" s="13"/>
      <c r="N39" s="14"/>
      <c r="T39" s="1"/>
      <c r="U39" s="1"/>
      <c r="V39" s="1"/>
      <c r="W39" s="1"/>
      <c r="X39" s="1"/>
      <c r="Y39" s="3"/>
      <c r="AC39" s="7"/>
      <c r="AD39" s="7"/>
      <c r="AE39" s="7"/>
      <c r="AG39" s="4"/>
    </row>
    <row r="40" spans="1:33">
      <c r="A40" s="14" t="s">
        <v>35</v>
      </c>
      <c r="B40" s="14">
        <v>85.723600000000005</v>
      </c>
      <c r="C40" s="14">
        <v>149.65860000000001</v>
      </c>
      <c r="D40" s="13"/>
      <c r="E40" s="14"/>
      <c r="F40" s="14"/>
      <c r="G40" s="14"/>
      <c r="H40" s="21">
        <v>-7.2878597569145089</v>
      </c>
      <c r="I40" s="26"/>
      <c r="J40" s="26">
        <v>86.285399999999996</v>
      </c>
      <c r="K40" s="26">
        <v>147.84968363557084</v>
      </c>
      <c r="L40" s="27"/>
      <c r="M40" s="13"/>
      <c r="N40" s="14"/>
      <c r="T40" s="1"/>
      <c r="U40" s="1"/>
      <c r="V40" s="1"/>
      <c r="W40" s="1"/>
      <c r="X40" s="1"/>
      <c r="Y40" s="3"/>
      <c r="AC40" s="7"/>
      <c r="AD40" s="7"/>
      <c r="AE40" s="7"/>
      <c r="AG40" s="4"/>
    </row>
    <row r="41" spans="1:33">
      <c r="A41" s="14" t="s">
        <v>36</v>
      </c>
      <c r="B41" s="14">
        <v>85.735200000000006</v>
      </c>
      <c r="C41" s="14">
        <v>149.6208</v>
      </c>
      <c r="D41" s="13"/>
      <c r="E41" s="14"/>
      <c r="F41" s="14"/>
      <c r="G41" s="14"/>
      <c r="H41" s="26"/>
      <c r="I41" s="26"/>
      <c r="J41" s="26"/>
      <c r="K41" s="26"/>
      <c r="L41" s="27"/>
      <c r="M41" s="13"/>
      <c r="N41" s="14"/>
      <c r="T41" s="1"/>
      <c r="U41" s="1"/>
      <c r="V41" s="1"/>
      <c r="W41" s="1"/>
      <c r="X41" s="1"/>
      <c r="Y41" s="3"/>
      <c r="AC41" s="7"/>
      <c r="AD41" s="4"/>
      <c r="AE41" s="7"/>
      <c r="AG41" s="4"/>
    </row>
    <row r="42" spans="1:33">
      <c r="A42" s="14" t="s">
        <v>6</v>
      </c>
      <c r="B42" s="14">
        <v>85.743799999999993</v>
      </c>
      <c r="C42" s="14">
        <v>149.54740000000001</v>
      </c>
      <c r="D42" s="13"/>
      <c r="E42" s="14"/>
      <c r="F42" s="14"/>
      <c r="G42" s="14"/>
      <c r="H42" s="18">
        <v>-1.2175119627145072</v>
      </c>
      <c r="I42" s="26"/>
      <c r="J42" s="26">
        <v>86.570999999999984</v>
      </c>
      <c r="K42" s="26">
        <v>147.3265671809047</v>
      </c>
      <c r="L42" s="27"/>
      <c r="M42" s="13"/>
      <c r="N42" s="14"/>
      <c r="T42" s="1"/>
      <c r="U42" s="1"/>
      <c r="V42" s="1"/>
      <c r="W42" s="1"/>
      <c r="X42" s="1"/>
      <c r="Y42" s="3"/>
      <c r="AC42" s="7"/>
      <c r="AD42" s="4"/>
      <c r="AE42" s="7"/>
      <c r="AG42" s="4"/>
    </row>
    <row r="43" spans="1:33">
      <c r="A43" s="14" t="s">
        <v>51</v>
      </c>
      <c r="B43" s="14">
        <v>85.757800000000003</v>
      </c>
      <c r="C43" s="14">
        <v>149.46639999999999</v>
      </c>
      <c r="D43" s="13"/>
      <c r="E43" s="14"/>
      <c r="F43" s="14"/>
      <c r="G43" s="14"/>
      <c r="H43" s="26"/>
      <c r="I43" s="26"/>
      <c r="J43" s="26"/>
      <c r="K43" s="26"/>
      <c r="L43" s="27"/>
      <c r="M43" s="13"/>
      <c r="N43" s="14"/>
      <c r="T43" s="1"/>
      <c r="U43" s="1"/>
      <c r="V43" s="1"/>
      <c r="W43" s="1"/>
      <c r="X43" s="1"/>
      <c r="Y43" s="3"/>
      <c r="AC43" s="7"/>
      <c r="AD43" s="4"/>
      <c r="AE43" s="7"/>
      <c r="AG43" s="4"/>
    </row>
    <row r="44" spans="1:33">
      <c r="A44" s="14" t="s">
        <v>50</v>
      </c>
      <c r="B44" s="14">
        <v>85.768000000000001</v>
      </c>
      <c r="C44" s="14">
        <v>149.363</v>
      </c>
      <c r="D44" s="13"/>
      <c r="E44" s="14"/>
      <c r="F44" s="14"/>
      <c r="G44" s="14"/>
      <c r="H44" s="18">
        <v>1.2608692304281464</v>
      </c>
      <c r="I44" s="26"/>
      <c r="J44" s="26">
        <v>86.730999999999995</v>
      </c>
      <c r="K44" s="26">
        <v>145.73839571253779</v>
      </c>
      <c r="L44" s="27"/>
      <c r="M44" s="13"/>
      <c r="N44" s="14"/>
      <c r="T44" s="1"/>
      <c r="U44" s="1"/>
      <c r="V44" s="1"/>
      <c r="W44" s="1"/>
      <c r="X44" s="1"/>
      <c r="Y44" s="3"/>
      <c r="AC44" s="7"/>
      <c r="AD44" s="4"/>
      <c r="AE44" s="7"/>
      <c r="AG44" s="4"/>
    </row>
    <row r="45" spans="1:33">
      <c r="A45" s="14" t="s">
        <v>49</v>
      </c>
      <c r="B45" s="14">
        <v>85.779399999999995</v>
      </c>
      <c r="C45" s="14">
        <v>149.2662</v>
      </c>
      <c r="D45" s="13"/>
      <c r="E45" s="14"/>
      <c r="F45" s="14"/>
      <c r="G45" s="14"/>
      <c r="H45" s="28"/>
      <c r="I45" s="13"/>
      <c r="J45" s="28"/>
      <c r="K45" s="28"/>
      <c r="L45" s="26"/>
      <c r="M45" s="13"/>
      <c r="N45" s="14"/>
      <c r="T45" s="1"/>
      <c r="U45" s="1"/>
      <c r="V45" s="1"/>
      <c r="W45" s="1"/>
      <c r="X45" s="1"/>
      <c r="Y45" s="3"/>
      <c r="AC45" s="7"/>
      <c r="AD45" s="4"/>
      <c r="AE45" s="7"/>
      <c r="AG45" s="4"/>
    </row>
    <row r="46" spans="1:33">
      <c r="A46" s="14" t="s">
        <v>7</v>
      </c>
      <c r="B46" s="14">
        <v>85.7864</v>
      </c>
      <c r="C46" s="14">
        <v>149.15620000000001</v>
      </c>
      <c r="D46" s="13"/>
      <c r="E46" s="14"/>
      <c r="F46" s="14"/>
      <c r="G46" s="14"/>
      <c r="H46" s="14"/>
      <c r="I46" s="13"/>
      <c r="J46" s="26">
        <v>86.756999999999991</v>
      </c>
      <c r="K46" s="26">
        <v>143.76003507796949</v>
      </c>
      <c r="L46" s="26"/>
      <c r="M46" s="13"/>
      <c r="N46" s="14"/>
      <c r="T46" s="1"/>
      <c r="U46" s="1"/>
      <c r="V46" s="1"/>
      <c r="W46" s="1"/>
      <c r="X46" s="1"/>
      <c r="Y46" s="3"/>
      <c r="AC46" s="7"/>
      <c r="AD46" s="4"/>
      <c r="AE46" s="7"/>
      <c r="AG46" s="4"/>
    </row>
    <row r="47" spans="1:33">
      <c r="A47" s="14" t="s">
        <v>48</v>
      </c>
      <c r="B47" s="14">
        <v>85.793000000000006</v>
      </c>
      <c r="C47" s="14">
        <v>149.04159999999999</v>
      </c>
      <c r="D47" s="13"/>
      <c r="E47" s="14"/>
      <c r="F47" s="14"/>
      <c r="G47" s="14"/>
      <c r="H47" s="14"/>
      <c r="I47" s="13"/>
      <c r="J47" s="26"/>
      <c r="K47" s="26"/>
      <c r="L47" s="26"/>
      <c r="M47" s="13"/>
      <c r="N47" s="14"/>
      <c r="T47" s="1"/>
      <c r="U47" s="1"/>
      <c r="V47" s="1"/>
      <c r="W47" s="1"/>
      <c r="X47" s="1"/>
      <c r="Y47" s="3"/>
      <c r="AC47" s="7"/>
      <c r="AD47" s="4"/>
      <c r="AE47" s="7"/>
      <c r="AG47" s="4"/>
    </row>
    <row r="48" spans="1:33">
      <c r="A48" s="14" t="s">
        <v>47</v>
      </c>
      <c r="B48" s="14">
        <v>85.796800000000005</v>
      </c>
      <c r="C48" s="14">
        <v>148.91839999999999</v>
      </c>
      <c r="D48" s="13"/>
      <c r="E48" s="14"/>
      <c r="F48" s="14"/>
      <c r="G48" s="14"/>
      <c r="H48" s="14"/>
      <c r="I48" s="13"/>
      <c r="J48" s="26"/>
      <c r="K48" s="26"/>
      <c r="L48" s="26"/>
      <c r="M48" s="13"/>
      <c r="N48" s="14"/>
      <c r="T48" s="1"/>
      <c r="U48" s="1"/>
      <c r="V48" s="1"/>
      <c r="W48" s="1"/>
      <c r="X48" s="1"/>
      <c r="Y48" s="3"/>
      <c r="AC48" s="7"/>
      <c r="AD48" s="4"/>
      <c r="AE48" s="7"/>
      <c r="AG48" s="4"/>
    </row>
    <row r="49" spans="1:33">
      <c r="A49" s="14" t="s">
        <v>46</v>
      </c>
      <c r="B49" s="14">
        <v>85.800200000000004</v>
      </c>
      <c r="C49" s="14">
        <v>148.8066</v>
      </c>
      <c r="D49" s="13"/>
      <c r="E49" s="14"/>
      <c r="F49" s="14"/>
      <c r="G49" s="14"/>
      <c r="H49" s="14"/>
      <c r="I49" s="13"/>
      <c r="J49" s="26"/>
      <c r="K49" s="26"/>
      <c r="L49" s="26"/>
      <c r="M49" s="13"/>
      <c r="N49" s="14"/>
      <c r="T49" s="1"/>
      <c r="U49" s="1"/>
      <c r="V49" s="1"/>
      <c r="W49" s="1"/>
      <c r="X49" s="1"/>
      <c r="Y49" s="3"/>
      <c r="AC49" s="7"/>
      <c r="AE49" s="7"/>
      <c r="AG49" s="4"/>
    </row>
    <row r="50" spans="1:33">
      <c r="A50" s="14" t="s">
        <v>8</v>
      </c>
      <c r="B50" s="14">
        <v>85.801599999999993</v>
      </c>
      <c r="C50" s="14">
        <v>148.68539999999999</v>
      </c>
      <c r="D50" s="13"/>
      <c r="E50" s="14"/>
      <c r="F50" s="14"/>
      <c r="G50" s="14"/>
      <c r="H50" s="14"/>
      <c r="I50" s="13"/>
      <c r="J50" s="26"/>
      <c r="K50" s="26"/>
      <c r="L50" s="26"/>
      <c r="M50" s="13"/>
      <c r="N50" s="14"/>
      <c r="T50" s="1"/>
      <c r="U50" s="1"/>
      <c r="V50" s="1"/>
      <c r="W50" s="1"/>
      <c r="X50" s="1"/>
      <c r="Y50" s="3"/>
      <c r="AC50" s="7"/>
      <c r="AE50" s="7"/>
      <c r="AG50" s="4"/>
    </row>
    <row r="51" spans="1:33">
      <c r="A51" s="14" t="s">
        <v>45</v>
      </c>
      <c r="B51" s="14">
        <v>85.799800000000005</v>
      </c>
      <c r="C51" s="14">
        <v>148.53980000000001</v>
      </c>
      <c r="D51" s="13"/>
      <c r="E51" s="14"/>
      <c r="F51" s="14"/>
      <c r="G51" s="14"/>
      <c r="H51" s="14"/>
      <c r="I51" s="13"/>
      <c r="J51" s="26"/>
      <c r="K51" s="26"/>
      <c r="L51" s="26"/>
      <c r="M51" s="13"/>
      <c r="N51" s="14"/>
      <c r="T51" s="1"/>
      <c r="U51" s="1"/>
      <c r="V51" s="1"/>
      <c r="W51" s="1"/>
      <c r="X51" s="1"/>
      <c r="Y51" s="3"/>
      <c r="AC51" s="7"/>
      <c r="AE51" s="7"/>
      <c r="AG51" s="4"/>
    </row>
    <row r="52" spans="1:33">
      <c r="A52" s="14" t="s">
        <v>44</v>
      </c>
      <c r="B52" s="14">
        <v>85.784000000000006</v>
      </c>
      <c r="C52" s="14">
        <v>148.2724</v>
      </c>
      <c r="D52" s="13"/>
      <c r="E52" s="14"/>
      <c r="F52" s="14"/>
      <c r="G52" s="14"/>
      <c r="H52" s="14"/>
      <c r="I52" s="13"/>
      <c r="J52" s="26"/>
      <c r="K52" s="26"/>
      <c r="L52" s="26"/>
      <c r="M52" s="13"/>
      <c r="N52" s="14"/>
      <c r="T52" s="1"/>
      <c r="U52" s="1"/>
      <c r="V52" s="1"/>
      <c r="W52" s="1"/>
      <c r="X52" s="1"/>
      <c r="Y52" s="3"/>
      <c r="AC52" s="7"/>
      <c r="AE52" s="7"/>
      <c r="AG52" s="4"/>
    </row>
    <row r="53" spans="1:33">
      <c r="A53" s="14" t="s">
        <v>43</v>
      </c>
      <c r="B53" s="14">
        <v>85.758600000000001</v>
      </c>
      <c r="C53" s="14">
        <v>147.8946</v>
      </c>
      <c r="D53" s="13"/>
      <c r="E53" s="14"/>
      <c r="F53" s="14"/>
      <c r="G53" s="14"/>
      <c r="H53" s="14"/>
      <c r="I53" s="13"/>
      <c r="J53" s="26"/>
      <c r="K53" s="26"/>
      <c r="L53" s="26"/>
      <c r="M53" s="13"/>
      <c r="N53" s="14"/>
      <c r="T53" s="1"/>
      <c r="U53" s="1"/>
      <c r="V53" s="1"/>
      <c r="W53" s="1"/>
      <c r="X53" s="1"/>
      <c r="Y53" s="3"/>
      <c r="AC53" s="7"/>
      <c r="AE53" s="7"/>
      <c r="AG53" s="4"/>
    </row>
    <row r="54" spans="1:33">
      <c r="A54" s="14" t="s">
        <v>9</v>
      </c>
      <c r="B54" s="14">
        <v>85.731800000000007</v>
      </c>
      <c r="C54" s="14">
        <v>147.46279999999999</v>
      </c>
      <c r="D54" s="13"/>
      <c r="E54" s="14"/>
      <c r="F54" s="14"/>
      <c r="G54" s="14"/>
      <c r="H54" s="14"/>
      <c r="I54" s="13"/>
      <c r="J54" s="13"/>
      <c r="K54" s="13"/>
      <c r="L54" s="13"/>
      <c r="M54" s="13"/>
      <c r="N54" s="14"/>
      <c r="T54" s="1"/>
      <c r="U54" s="1"/>
      <c r="V54" s="1"/>
      <c r="W54" s="1"/>
      <c r="X54" s="1"/>
      <c r="Y54" s="3"/>
      <c r="AC54" s="7"/>
      <c r="AE54" s="7"/>
      <c r="AG54" s="4"/>
    </row>
    <row r="55" spans="1:33">
      <c r="A55" s="14" t="s">
        <v>42</v>
      </c>
      <c r="B55" s="14">
        <v>85.709199999999996</v>
      </c>
      <c r="C55" s="14">
        <v>146.9828</v>
      </c>
      <c r="D55" s="13"/>
      <c r="E55" s="14"/>
      <c r="F55" s="14"/>
      <c r="G55" s="14"/>
      <c r="H55" s="14"/>
      <c r="I55" s="13"/>
      <c r="J55" s="13"/>
      <c r="K55" s="13"/>
      <c r="L55" s="13"/>
      <c r="M55" s="13"/>
      <c r="N55" s="14"/>
      <c r="T55" s="1"/>
      <c r="U55" s="1"/>
      <c r="V55" s="1"/>
      <c r="W55" s="1"/>
      <c r="X55" s="1"/>
      <c r="Y55" s="3"/>
      <c r="AC55" s="7"/>
      <c r="AE55" s="7"/>
      <c r="AG55" s="4"/>
    </row>
    <row r="56" spans="1:33">
      <c r="A56" s="14" t="s">
        <v>41</v>
      </c>
      <c r="B56" s="14">
        <v>85.691999999999993</v>
      </c>
      <c r="C56" s="14">
        <v>146.49940000000001</v>
      </c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T56" s="1"/>
      <c r="U56" s="1"/>
      <c r="V56" s="1"/>
      <c r="W56" s="1"/>
      <c r="X56" s="1"/>
      <c r="Y56" s="3"/>
      <c r="AC56" s="7"/>
      <c r="AE56" s="7"/>
      <c r="AG56" s="4"/>
    </row>
    <row r="57" spans="1:33">
      <c r="A57" s="14" t="s">
        <v>40</v>
      </c>
      <c r="B57" s="14">
        <v>85.680800000000005</v>
      </c>
      <c r="C57" s="14">
        <v>146.0112</v>
      </c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T57" s="1"/>
      <c r="U57" s="1"/>
      <c r="V57" s="1"/>
      <c r="W57" s="1"/>
      <c r="X57" s="1"/>
      <c r="Y57" s="3"/>
      <c r="AC57" s="7"/>
      <c r="AE57" s="7"/>
      <c r="AG57" s="4"/>
    </row>
    <row r="58" spans="1:33">
      <c r="A58" s="14" t="s">
        <v>10</v>
      </c>
      <c r="B58" s="14">
        <v>85.670199999999994</v>
      </c>
      <c r="C58" s="14">
        <v>145.61199999999999</v>
      </c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T58" s="1"/>
      <c r="U58" s="1"/>
      <c r="V58" s="1"/>
      <c r="W58" s="1"/>
      <c r="X58" s="1"/>
      <c r="Y58" s="3"/>
      <c r="AC58" s="7"/>
      <c r="AE58" s="7"/>
      <c r="AG58" s="4"/>
    </row>
    <row r="59" spans="1:33">
      <c r="A59" s="14" t="s">
        <v>39</v>
      </c>
      <c r="B59" s="14">
        <v>85.660600000000002</v>
      </c>
      <c r="C59" s="14">
        <v>145.32400000000001</v>
      </c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T59" s="1"/>
      <c r="U59" s="1"/>
      <c r="V59" s="1"/>
      <c r="W59" s="1"/>
      <c r="X59" s="1"/>
      <c r="Y59" s="3"/>
      <c r="AC59" s="7"/>
      <c r="AE59" s="7"/>
      <c r="AG59" s="4"/>
    </row>
    <row r="60" spans="1:33">
      <c r="A60" s="14" t="s">
        <v>38</v>
      </c>
      <c r="B60" s="14">
        <v>85.653000000000006</v>
      </c>
      <c r="C60" s="14">
        <v>145.18940000000001</v>
      </c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T60" s="1"/>
      <c r="U60" s="1"/>
      <c r="V60" s="1"/>
      <c r="W60" s="1"/>
      <c r="X60" s="1"/>
      <c r="Y60" s="3"/>
      <c r="AC60" s="7"/>
      <c r="AE60" s="7"/>
      <c r="AG60" s="4"/>
    </row>
    <row r="61" spans="1:33">
      <c r="A61" s="14" t="s">
        <v>37</v>
      </c>
      <c r="B61" s="14">
        <v>85.646000000000001</v>
      </c>
      <c r="C61" s="14">
        <v>145.15940000000001</v>
      </c>
      <c r="D61" s="13"/>
      <c r="E61" s="14"/>
      <c r="F61" s="14"/>
      <c r="G61" s="14"/>
      <c r="H61" s="14"/>
      <c r="I61" s="14"/>
      <c r="J61" s="14"/>
      <c r="K61" s="14"/>
      <c r="L61" s="14"/>
      <c r="M61" s="14"/>
      <c r="N61" s="14"/>
      <c r="T61" s="1"/>
      <c r="U61" s="1"/>
      <c r="V61" s="1"/>
      <c r="W61" s="1"/>
      <c r="X61" s="1"/>
      <c r="Y61" s="3"/>
      <c r="AC61" s="7"/>
      <c r="AE61" s="7"/>
      <c r="AG61" s="4"/>
    </row>
    <row r="62" spans="1:33">
      <c r="A62" s="14" t="s">
        <v>11</v>
      </c>
      <c r="B62" s="14">
        <v>85.647199999999998</v>
      </c>
      <c r="C62" s="14">
        <v>145.24019999999999</v>
      </c>
      <c r="D62" s="13"/>
      <c r="E62" s="14"/>
      <c r="F62" s="14"/>
      <c r="G62" s="14"/>
      <c r="H62" s="14"/>
      <c r="I62" s="14"/>
      <c r="J62" s="14"/>
      <c r="K62" s="14"/>
      <c r="L62" s="14"/>
      <c r="M62" s="14"/>
      <c r="N62" s="14"/>
      <c r="T62" s="1"/>
      <c r="U62" s="1"/>
      <c r="V62" s="1"/>
      <c r="W62" s="1"/>
      <c r="X62" s="1"/>
      <c r="Y62" s="3"/>
      <c r="AC62" s="7"/>
      <c r="AE62" s="7"/>
      <c r="AG62" s="4"/>
    </row>
    <row r="63" spans="1:33">
      <c r="A63" s="14" t="s">
        <v>52</v>
      </c>
      <c r="B63" s="14">
        <v>85.651600000000002</v>
      </c>
      <c r="C63" s="14">
        <v>145.3434</v>
      </c>
      <c r="D63" s="13"/>
      <c r="E63" s="14"/>
      <c r="F63" s="14"/>
      <c r="G63" s="14"/>
      <c r="H63" s="14"/>
      <c r="I63" s="14"/>
      <c r="J63" s="14"/>
      <c r="K63" s="14"/>
      <c r="L63" s="14"/>
      <c r="M63" s="14"/>
      <c r="N63" s="14"/>
      <c r="T63" s="1"/>
      <c r="U63" s="1"/>
      <c r="V63" s="1"/>
      <c r="W63" s="1"/>
      <c r="X63" s="1"/>
      <c r="Y63" s="3"/>
      <c r="AC63" s="7"/>
      <c r="AE63" s="7"/>
      <c r="AG63" s="4"/>
    </row>
    <row r="64" spans="1:33">
      <c r="A64" s="14" t="s">
        <v>53</v>
      </c>
      <c r="B64" s="14">
        <v>85.6648</v>
      </c>
      <c r="C64" s="14">
        <v>145.50559999999999</v>
      </c>
      <c r="D64" s="13"/>
      <c r="E64" s="14"/>
      <c r="F64" s="14"/>
      <c r="G64" s="14"/>
      <c r="H64" s="14"/>
      <c r="I64" s="14"/>
      <c r="J64" s="14"/>
      <c r="K64" s="14"/>
      <c r="L64" s="14"/>
      <c r="M64" s="14"/>
      <c r="N64" s="14"/>
      <c r="T64" s="1"/>
      <c r="U64" s="1"/>
      <c r="V64" s="1"/>
      <c r="W64" s="1"/>
      <c r="X64" s="1"/>
      <c r="Y64" s="3"/>
      <c r="AC64" s="7"/>
      <c r="AE64" s="7"/>
      <c r="AG64" s="4"/>
    </row>
    <row r="65" spans="1:33">
      <c r="A65" s="14" t="s">
        <v>86</v>
      </c>
      <c r="B65" s="14">
        <v>85.680999999999997</v>
      </c>
      <c r="C65" s="14">
        <v>145.65199999999999</v>
      </c>
      <c r="D65" s="13"/>
      <c r="E65" s="14"/>
      <c r="F65" s="14"/>
      <c r="G65" s="14"/>
      <c r="H65" s="14"/>
      <c r="I65" s="14"/>
      <c r="J65" s="14"/>
      <c r="K65" s="14"/>
      <c r="L65" s="14"/>
      <c r="M65" s="14"/>
      <c r="N65" s="14"/>
      <c r="T65" s="1"/>
      <c r="U65" s="1"/>
      <c r="V65" s="1"/>
      <c r="W65" s="1"/>
      <c r="X65" s="1"/>
      <c r="Y65" s="3"/>
      <c r="AC65" s="7"/>
      <c r="AE65" s="7"/>
      <c r="AG65" s="4"/>
    </row>
    <row r="66" spans="1:33">
      <c r="A66" s="14" t="s">
        <v>12</v>
      </c>
      <c r="B66" s="14">
        <v>85.7072</v>
      </c>
      <c r="C66" s="14">
        <v>145.80520000000001</v>
      </c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T66" s="1"/>
      <c r="U66" s="1"/>
      <c r="V66" s="1"/>
      <c r="W66" s="1"/>
      <c r="X66" s="1"/>
      <c r="Y66" s="3"/>
      <c r="AC66" s="7"/>
      <c r="AE66" s="7"/>
      <c r="AG66" s="4"/>
    </row>
    <row r="67" spans="1:33">
      <c r="A67" s="14" t="s">
        <v>54</v>
      </c>
      <c r="B67" s="14">
        <v>85.7316</v>
      </c>
      <c r="C67" s="14">
        <v>145.922</v>
      </c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T67" s="1"/>
      <c r="U67" s="1"/>
      <c r="V67" s="1"/>
      <c r="W67" s="1"/>
      <c r="X67" s="1"/>
      <c r="Y67" s="3"/>
      <c r="AC67" s="7"/>
      <c r="AE67" s="7"/>
      <c r="AG67" s="4"/>
    </row>
    <row r="68" spans="1:33">
      <c r="A68" s="14" t="s">
        <v>55</v>
      </c>
      <c r="B68" s="14">
        <v>85.760800000000003</v>
      </c>
      <c r="C68" s="14">
        <v>146.1044</v>
      </c>
      <c r="D68" s="13"/>
      <c r="E68" s="14"/>
      <c r="F68" s="14"/>
      <c r="G68" s="14"/>
      <c r="H68" s="14"/>
      <c r="I68" s="14"/>
      <c r="J68" s="14"/>
      <c r="K68" s="14"/>
      <c r="L68" s="14"/>
      <c r="M68" s="14"/>
      <c r="N68" s="14"/>
      <c r="T68" s="1"/>
      <c r="U68" s="1"/>
      <c r="V68" s="1"/>
      <c r="W68" s="1"/>
      <c r="X68" s="1"/>
      <c r="Y68" s="3"/>
      <c r="AC68" s="7"/>
      <c r="AE68" s="7"/>
      <c r="AG68" s="4"/>
    </row>
    <row r="69" spans="1:33">
      <c r="A69" s="14" t="s">
        <v>56</v>
      </c>
      <c r="B69" s="14">
        <v>85.788200000000003</v>
      </c>
      <c r="C69" s="14">
        <v>146.23699999999999</v>
      </c>
      <c r="D69" s="13"/>
      <c r="E69" s="14"/>
      <c r="F69" s="14"/>
      <c r="G69" s="14"/>
      <c r="H69" s="14"/>
      <c r="I69" s="14"/>
      <c r="J69" s="14"/>
      <c r="K69" s="14"/>
      <c r="L69" s="14"/>
      <c r="M69" s="14"/>
      <c r="N69" s="14"/>
      <c r="T69" s="1"/>
      <c r="U69" s="1"/>
      <c r="V69" s="1"/>
      <c r="W69" s="1"/>
      <c r="X69" s="1"/>
      <c r="Y69" s="3"/>
      <c r="AC69" s="7"/>
      <c r="AE69" s="7"/>
      <c r="AG69" s="4"/>
    </row>
    <row r="70" spans="1:33">
      <c r="A70" s="14" t="s">
        <v>13</v>
      </c>
      <c r="B70" s="14">
        <v>85.822000000000003</v>
      </c>
      <c r="C70" s="14">
        <v>146.22980000000001</v>
      </c>
      <c r="D70" s="13"/>
      <c r="E70" s="14"/>
      <c r="F70" s="14"/>
      <c r="G70" s="14"/>
      <c r="H70" s="14"/>
      <c r="I70" s="14"/>
      <c r="J70" s="14"/>
      <c r="K70" s="14"/>
      <c r="L70" s="14"/>
      <c r="M70" s="14"/>
      <c r="N70" s="14"/>
      <c r="T70" s="1"/>
      <c r="U70" s="1"/>
      <c r="V70" s="1"/>
      <c r="W70" s="1"/>
      <c r="X70" s="1"/>
      <c r="Y70" s="3"/>
      <c r="AC70" s="7"/>
      <c r="AE70" s="7"/>
      <c r="AG70" s="4"/>
    </row>
    <row r="71" spans="1:33">
      <c r="A71" s="14" t="s">
        <v>57</v>
      </c>
      <c r="B71" s="14">
        <v>85.8536</v>
      </c>
      <c r="C71" s="14">
        <v>146.06479999999999</v>
      </c>
      <c r="D71" s="13"/>
      <c r="E71" s="14"/>
      <c r="F71" s="14"/>
      <c r="G71" s="14"/>
      <c r="H71" s="14"/>
      <c r="I71" s="14"/>
      <c r="J71" s="14"/>
      <c r="K71" s="14"/>
      <c r="L71" s="14"/>
      <c r="M71" s="14"/>
      <c r="N71" s="14"/>
      <c r="T71" s="1"/>
      <c r="U71" s="1"/>
      <c r="V71" s="1"/>
      <c r="W71" s="1"/>
      <c r="X71" s="1"/>
      <c r="Y71" s="3"/>
      <c r="AC71" s="7"/>
      <c r="AE71" s="7"/>
      <c r="AG71" s="4"/>
    </row>
    <row r="72" spans="1:33">
      <c r="A72" s="14" t="s">
        <v>58</v>
      </c>
      <c r="B72" s="14">
        <v>85.892600000000002</v>
      </c>
      <c r="C72" s="14">
        <v>145.9342</v>
      </c>
      <c r="D72" s="13"/>
      <c r="E72" s="14"/>
      <c r="F72" s="14"/>
      <c r="G72" s="14"/>
      <c r="H72" s="14"/>
      <c r="I72" s="14"/>
      <c r="J72" s="14"/>
      <c r="K72" s="14"/>
      <c r="L72" s="14"/>
      <c r="M72" s="14"/>
      <c r="N72" s="14"/>
      <c r="T72" s="1"/>
      <c r="U72" s="1"/>
      <c r="V72" s="1"/>
      <c r="W72" s="1"/>
      <c r="X72" s="1"/>
      <c r="Y72" s="3"/>
      <c r="AC72" s="7"/>
      <c r="AE72" s="7"/>
      <c r="AG72" s="4"/>
    </row>
    <row r="73" spans="1:33">
      <c r="A73" s="14" t="s">
        <v>59</v>
      </c>
      <c r="B73" s="14">
        <v>85.937600000000003</v>
      </c>
      <c r="C73" s="14">
        <v>145.65960000000001</v>
      </c>
      <c r="D73" s="13"/>
      <c r="E73" s="14"/>
      <c r="F73" s="14"/>
      <c r="G73" s="14"/>
      <c r="H73" s="14"/>
      <c r="I73" s="14"/>
      <c r="J73" s="14"/>
      <c r="K73" s="14"/>
      <c r="L73" s="14"/>
      <c r="M73" s="14"/>
      <c r="N73" s="14"/>
      <c r="T73" s="1"/>
      <c r="U73" s="1"/>
      <c r="V73" s="1"/>
      <c r="W73" s="1"/>
      <c r="X73" s="1"/>
      <c r="Y73" s="3"/>
      <c r="AC73" s="7"/>
      <c r="AE73" s="7"/>
      <c r="AG73" s="4"/>
    </row>
    <row r="74" spans="1:33">
      <c r="A74" s="14" t="s">
        <v>14</v>
      </c>
      <c r="B74" s="14">
        <v>85.988399999999999</v>
      </c>
      <c r="C74" s="14">
        <v>145.3776</v>
      </c>
      <c r="D74" s="13"/>
      <c r="E74" s="14"/>
      <c r="F74" s="14"/>
      <c r="G74" s="14"/>
      <c r="H74" s="14"/>
      <c r="I74" s="14"/>
      <c r="J74" s="14"/>
      <c r="K74" s="14"/>
      <c r="L74" s="14"/>
      <c r="M74" s="14"/>
      <c r="N74" s="14"/>
      <c r="T74" s="1"/>
      <c r="U74" s="1"/>
      <c r="V74" s="1"/>
      <c r="W74" s="1"/>
      <c r="X74" s="1"/>
      <c r="Y74" s="3"/>
      <c r="AC74" s="7"/>
      <c r="AE74" s="7"/>
      <c r="AG74" s="4"/>
    </row>
    <row r="75" spans="1:33">
      <c r="A75" s="14" t="s">
        <v>60</v>
      </c>
      <c r="B75" s="14">
        <v>86.032399999999996</v>
      </c>
      <c r="C75" s="14">
        <v>145.529</v>
      </c>
      <c r="D75" s="13"/>
      <c r="E75" s="14"/>
      <c r="F75" s="14"/>
      <c r="G75" s="14"/>
      <c r="H75" s="14"/>
      <c r="I75" s="14"/>
      <c r="J75" s="14"/>
      <c r="K75" s="14"/>
      <c r="L75" s="14"/>
      <c r="M75" s="14"/>
      <c r="N75" s="14"/>
      <c r="T75" s="1"/>
      <c r="U75" s="1"/>
      <c r="V75" s="1"/>
      <c r="W75" s="1"/>
      <c r="X75" s="1"/>
      <c r="Y75" s="3"/>
      <c r="AC75" s="7"/>
      <c r="AE75" s="7"/>
      <c r="AG75" s="4"/>
    </row>
    <row r="76" spans="1:33">
      <c r="A76" s="14" t="s">
        <v>61</v>
      </c>
      <c r="B76" s="14">
        <v>86.077399999999997</v>
      </c>
      <c r="C76" s="14">
        <v>145.898</v>
      </c>
      <c r="D76" s="13"/>
      <c r="E76" s="14"/>
      <c r="F76" s="14"/>
      <c r="G76" s="14"/>
      <c r="H76" s="14"/>
      <c r="I76" s="14"/>
      <c r="J76" s="14"/>
      <c r="K76" s="14"/>
      <c r="L76" s="14"/>
      <c r="M76" s="14"/>
      <c r="N76" s="14"/>
      <c r="T76" s="1"/>
      <c r="U76" s="1"/>
      <c r="V76" s="1"/>
      <c r="W76" s="1"/>
      <c r="X76" s="1"/>
      <c r="Y76" s="3"/>
      <c r="AC76" s="7"/>
      <c r="AE76" s="7"/>
      <c r="AG76" s="4"/>
    </row>
    <row r="77" spans="1:33">
      <c r="A77" s="14" t="s">
        <v>62</v>
      </c>
      <c r="B77" s="14">
        <v>86.119</v>
      </c>
      <c r="C77" s="14">
        <v>146.14279999999999</v>
      </c>
      <c r="D77" s="13"/>
      <c r="E77" s="14"/>
      <c r="F77" s="14"/>
      <c r="G77" s="14"/>
      <c r="H77" s="14"/>
      <c r="I77" s="14"/>
      <c r="J77" s="14"/>
      <c r="K77" s="14"/>
      <c r="L77" s="14"/>
      <c r="M77" s="14"/>
      <c r="N77" s="14"/>
      <c r="T77" s="1"/>
      <c r="U77" s="1"/>
      <c r="V77" s="1"/>
      <c r="W77" s="1"/>
      <c r="X77" s="1"/>
      <c r="Y77" s="3"/>
      <c r="AC77" s="7"/>
      <c r="AE77" s="7"/>
      <c r="AG77" s="4"/>
    </row>
    <row r="78" spans="1:33">
      <c r="A78" s="14" t="s">
        <v>15</v>
      </c>
      <c r="B78" s="14">
        <v>86.168999999999997</v>
      </c>
      <c r="C78" s="14">
        <v>146.39599999999999</v>
      </c>
      <c r="D78" s="13"/>
      <c r="E78" s="14"/>
      <c r="F78" s="14"/>
      <c r="G78" s="14"/>
      <c r="H78" s="14"/>
      <c r="I78" s="14"/>
      <c r="J78" s="14"/>
      <c r="K78" s="14"/>
      <c r="L78" s="14"/>
      <c r="M78" s="14"/>
      <c r="N78" s="14"/>
      <c r="T78" s="1"/>
      <c r="U78" s="1"/>
      <c r="V78" s="1"/>
      <c r="W78" s="1"/>
      <c r="X78" s="1"/>
      <c r="Y78" s="3"/>
      <c r="AC78" s="7"/>
      <c r="AE78" s="7"/>
      <c r="AG78" s="4"/>
    </row>
    <row r="79" spans="1:33">
      <c r="A79" s="14" t="s">
        <v>63</v>
      </c>
      <c r="B79" s="14">
        <v>86.195999999999998</v>
      </c>
      <c r="C79" s="14">
        <v>146.637</v>
      </c>
      <c r="D79" s="13"/>
      <c r="E79" s="14"/>
      <c r="F79" s="14"/>
      <c r="G79" s="14"/>
      <c r="H79" s="14"/>
      <c r="I79" s="14"/>
      <c r="J79" s="14"/>
      <c r="K79" s="14"/>
      <c r="L79" s="14"/>
      <c r="M79" s="14"/>
      <c r="N79" s="14"/>
      <c r="T79" s="1"/>
      <c r="U79" s="1"/>
      <c r="V79" s="1"/>
      <c r="W79" s="1"/>
      <c r="X79" s="1"/>
      <c r="Y79" s="3"/>
      <c r="AC79" s="7"/>
      <c r="AE79" s="7"/>
      <c r="AG79" s="4"/>
    </row>
    <row r="80" spans="1:33">
      <c r="A80" s="14" t="s">
        <v>64</v>
      </c>
      <c r="B80" s="14">
        <v>86.205799999999996</v>
      </c>
      <c r="C80" s="14">
        <v>146.9564</v>
      </c>
      <c r="D80" s="13"/>
      <c r="E80" s="14"/>
      <c r="F80" s="14"/>
      <c r="G80" s="14"/>
      <c r="H80" s="14"/>
      <c r="I80" s="14"/>
      <c r="J80" s="14"/>
      <c r="K80" s="14"/>
      <c r="L80" s="14"/>
      <c r="M80" s="14"/>
      <c r="N80" s="14"/>
      <c r="T80" s="1"/>
      <c r="U80" s="1"/>
      <c r="V80" s="1"/>
      <c r="W80" s="1"/>
      <c r="X80" s="1"/>
      <c r="Y80" s="3"/>
      <c r="AC80" s="7"/>
      <c r="AE80" s="7"/>
      <c r="AG80" s="4"/>
    </row>
    <row r="81" spans="1:33">
      <c r="A81" s="14" t="s">
        <v>65</v>
      </c>
      <c r="B81" s="14">
        <v>86.215000000000003</v>
      </c>
      <c r="C81" s="14">
        <v>147.04320000000001</v>
      </c>
      <c r="D81" s="13"/>
      <c r="E81" s="14"/>
      <c r="F81" s="14"/>
      <c r="G81" s="14"/>
      <c r="H81" s="14"/>
      <c r="I81" s="14"/>
      <c r="J81" s="14"/>
      <c r="K81" s="14"/>
      <c r="L81" s="14"/>
      <c r="M81" s="14"/>
      <c r="N81" s="14"/>
      <c r="T81" s="1"/>
      <c r="U81" s="1"/>
      <c r="V81" s="1"/>
      <c r="W81" s="1"/>
      <c r="X81" s="1"/>
      <c r="Y81" s="3"/>
      <c r="AC81" s="7"/>
      <c r="AE81" s="7"/>
      <c r="AG81" s="4"/>
    </row>
    <row r="82" spans="1:33">
      <c r="A82" s="14" t="s">
        <v>16</v>
      </c>
      <c r="B82" s="14">
        <v>86.227199999999996</v>
      </c>
      <c r="C82" s="14">
        <v>147.1172</v>
      </c>
      <c r="D82" s="13"/>
      <c r="E82" s="14"/>
      <c r="F82" s="14"/>
      <c r="G82" s="14"/>
      <c r="H82" s="14"/>
      <c r="I82" s="14"/>
      <c r="J82" s="14"/>
      <c r="K82" s="14"/>
      <c r="L82" s="14"/>
      <c r="M82" s="14"/>
      <c r="N82" s="14"/>
      <c r="T82" s="1"/>
      <c r="U82" s="1"/>
      <c r="V82" s="1"/>
      <c r="W82" s="1"/>
      <c r="X82" s="1"/>
      <c r="Y82" s="3"/>
      <c r="AC82" s="7"/>
      <c r="AE82" s="7"/>
      <c r="AG82" s="4"/>
    </row>
    <row r="83" spans="1:33">
      <c r="A83" s="14" t="s">
        <v>66</v>
      </c>
      <c r="B83" s="14">
        <v>86.245999999999995</v>
      </c>
      <c r="C83" s="14">
        <v>147.096</v>
      </c>
      <c r="D83" s="13"/>
      <c r="E83" s="14"/>
      <c r="F83" s="14"/>
      <c r="G83" s="14"/>
      <c r="H83" s="14"/>
      <c r="I83" s="14"/>
      <c r="J83" s="14"/>
      <c r="K83" s="14"/>
      <c r="L83" s="14"/>
      <c r="M83" s="14"/>
      <c r="N83" s="14"/>
      <c r="T83" s="1"/>
      <c r="U83" s="1"/>
      <c r="V83" s="1"/>
      <c r="W83" s="1"/>
      <c r="X83" s="1"/>
      <c r="Y83" s="3"/>
      <c r="AC83" s="7"/>
      <c r="AE83" s="7"/>
      <c r="AG83" s="4"/>
    </row>
    <row r="84" spans="1:33">
      <c r="A84" s="14" t="s">
        <v>67</v>
      </c>
      <c r="B84" s="14">
        <v>86.280600000000007</v>
      </c>
      <c r="C84" s="14">
        <v>147.02000000000001</v>
      </c>
      <c r="D84" s="13"/>
      <c r="E84" s="14"/>
      <c r="F84" s="14"/>
      <c r="G84" s="14"/>
      <c r="H84" s="14"/>
      <c r="I84" s="14"/>
      <c r="J84" s="14"/>
      <c r="K84" s="14"/>
      <c r="L84" s="14"/>
      <c r="M84" s="14"/>
      <c r="N84" s="14"/>
      <c r="T84" s="1"/>
      <c r="U84" s="1"/>
      <c r="V84" s="1"/>
      <c r="W84" s="1"/>
      <c r="X84" s="1"/>
      <c r="Y84" s="3"/>
      <c r="AC84" s="7"/>
      <c r="AE84" s="7"/>
      <c r="AG84" s="4"/>
    </row>
    <row r="85" spans="1:33">
      <c r="A85" s="14" t="s">
        <v>68</v>
      </c>
      <c r="B85" s="14">
        <v>86.329599999999999</v>
      </c>
      <c r="C85" s="14">
        <v>147.11099999999999</v>
      </c>
      <c r="D85" s="13"/>
      <c r="E85" s="14"/>
      <c r="F85" s="14"/>
      <c r="G85" s="14"/>
      <c r="H85" s="14"/>
      <c r="I85" s="14"/>
      <c r="J85" s="14"/>
      <c r="K85" s="14"/>
      <c r="L85" s="14"/>
      <c r="M85" s="14"/>
      <c r="N85" s="14"/>
      <c r="T85" s="1"/>
      <c r="U85" s="1"/>
      <c r="V85" s="1"/>
      <c r="W85" s="1"/>
      <c r="X85" s="1"/>
      <c r="Y85" s="3"/>
      <c r="AC85" s="7"/>
      <c r="AE85" s="7"/>
      <c r="AG85" s="4"/>
    </row>
    <row r="86" spans="1:33">
      <c r="A86" s="14" t="s">
        <v>17</v>
      </c>
      <c r="B86" s="14">
        <v>86.367800000000003</v>
      </c>
      <c r="C86" s="14">
        <v>147.2328</v>
      </c>
      <c r="D86" s="13"/>
      <c r="E86" s="14"/>
      <c r="F86" s="14"/>
      <c r="G86" s="14"/>
      <c r="H86" s="14"/>
      <c r="I86" s="14"/>
      <c r="J86" s="14"/>
      <c r="K86" s="14"/>
      <c r="L86" s="14"/>
      <c r="M86" s="14"/>
      <c r="N86" s="14"/>
      <c r="T86" s="1"/>
      <c r="U86" s="1"/>
      <c r="V86" s="1"/>
      <c r="W86" s="1"/>
      <c r="X86" s="1"/>
      <c r="Y86" s="3"/>
      <c r="AC86" s="7"/>
      <c r="AE86" s="7"/>
      <c r="AG86" s="4"/>
    </row>
    <row r="87" spans="1:33">
      <c r="A87" s="14" t="s">
        <v>69</v>
      </c>
      <c r="B87" s="14">
        <v>86.397199999999998</v>
      </c>
      <c r="C87" s="14">
        <v>147.31139999999999</v>
      </c>
      <c r="D87" s="13"/>
      <c r="E87" s="14"/>
      <c r="F87" s="14"/>
      <c r="G87" s="14"/>
      <c r="H87" s="14"/>
      <c r="I87" s="14"/>
      <c r="J87" s="14"/>
      <c r="K87" s="14"/>
      <c r="L87" s="14"/>
      <c r="M87" s="14"/>
      <c r="N87" s="14"/>
      <c r="T87" s="1"/>
      <c r="U87" s="1"/>
      <c r="V87" s="1"/>
      <c r="W87" s="1"/>
      <c r="X87" s="1"/>
      <c r="Y87" s="3"/>
      <c r="AC87" s="7"/>
      <c r="AE87" s="7"/>
      <c r="AG87" s="4"/>
    </row>
    <row r="88" spans="1:33">
      <c r="A88" s="14" t="s">
        <v>70</v>
      </c>
      <c r="B88" s="14">
        <v>86.421599999999998</v>
      </c>
      <c r="C88" s="14">
        <v>147.3244</v>
      </c>
      <c r="D88" s="13"/>
      <c r="E88" s="14"/>
      <c r="F88" s="14"/>
      <c r="G88" s="14"/>
      <c r="H88" s="14"/>
      <c r="I88" s="14"/>
      <c r="J88" s="14"/>
      <c r="K88" s="14"/>
      <c r="L88" s="14"/>
      <c r="M88" s="14"/>
      <c r="N88" s="14"/>
      <c r="T88" s="1"/>
      <c r="U88" s="1"/>
      <c r="V88" s="1"/>
      <c r="W88" s="1"/>
      <c r="X88" s="1"/>
      <c r="Y88" s="3"/>
      <c r="AC88" s="7"/>
      <c r="AE88" s="7"/>
      <c r="AG88" s="4"/>
    </row>
    <row r="89" spans="1:33">
      <c r="A89" s="14" t="s">
        <v>71</v>
      </c>
      <c r="B89" s="14">
        <v>86.447800000000001</v>
      </c>
      <c r="C89" s="14">
        <v>147.34540000000001</v>
      </c>
      <c r="D89" s="13"/>
      <c r="E89" s="14"/>
      <c r="F89" s="14"/>
      <c r="G89" s="14"/>
      <c r="H89" s="14"/>
      <c r="I89" s="14"/>
      <c r="J89" s="14"/>
      <c r="K89" s="14"/>
      <c r="L89" s="14"/>
      <c r="M89" s="14"/>
      <c r="N89" s="14"/>
      <c r="T89" s="1"/>
      <c r="U89" s="1"/>
      <c r="V89" s="1"/>
      <c r="W89" s="1"/>
      <c r="X89" s="1"/>
      <c r="Y89" s="3"/>
      <c r="AC89" s="7"/>
      <c r="AE89" s="7"/>
      <c r="AG89" s="4"/>
    </row>
    <row r="90" spans="1:33">
      <c r="A90" s="14" t="s">
        <v>18</v>
      </c>
      <c r="B90" s="14">
        <v>86.469399999999993</v>
      </c>
      <c r="C90" s="14">
        <v>147.279</v>
      </c>
      <c r="D90" s="13"/>
      <c r="E90" s="14"/>
      <c r="F90" s="14"/>
      <c r="G90" s="14"/>
      <c r="H90" s="14"/>
      <c r="I90" s="14"/>
      <c r="J90" s="14"/>
      <c r="K90" s="14"/>
      <c r="L90" s="14"/>
      <c r="M90" s="14"/>
      <c r="N90" s="14"/>
      <c r="T90" s="1"/>
      <c r="U90" s="1"/>
      <c r="V90" s="1"/>
      <c r="W90" s="1"/>
      <c r="X90" s="1"/>
      <c r="Y90" s="3"/>
      <c r="AC90" s="7"/>
      <c r="AE90" s="7"/>
      <c r="AG90" s="4"/>
    </row>
    <row r="91" spans="1:33">
      <c r="A91" s="14" t="s">
        <v>72</v>
      </c>
      <c r="B91" s="14">
        <v>86.492800000000003</v>
      </c>
      <c r="C91" s="14">
        <v>147.17619999999999</v>
      </c>
      <c r="D91" s="13"/>
      <c r="E91" s="14"/>
      <c r="F91" s="14"/>
      <c r="G91" s="14"/>
      <c r="H91" s="14"/>
      <c r="I91" s="14"/>
      <c r="J91" s="14"/>
      <c r="K91" s="14"/>
      <c r="L91" s="14"/>
      <c r="M91" s="14"/>
      <c r="N91" s="14"/>
      <c r="T91" s="1"/>
      <c r="U91" s="1"/>
      <c r="V91" s="1"/>
      <c r="W91" s="1"/>
      <c r="X91" s="1"/>
      <c r="Y91" s="3"/>
      <c r="AC91" s="7"/>
      <c r="AE91" s="7"/>
      <c r="AG91" s="4"/>
    </row>
    <row r="92" spans="1:33">
      <c r="A92" s="14" t="s">
        <v>73</v>
      </c>
      <c r="B92" s="14">
        <v>86.5184</v>
      </c>
      <c r="C92" s="14">
        <v>146.99879999999999</v>
      </c>
      <c r="D92" s="13"/>
      <c r="E92" s="14"/>
      <c r="F92" s="14"/>
      <c r="G92" s="14"/>
      <c r="H92" s="14"/>
      <c r="I92" s="14"/>
      <c r="J92" s="14"/>
      <c r="K92" s="14"/>
      <c r="L92" s="14"/>
      <c r="M92" s="14"/>
      <c r="N92" s="14"/>
      <c r="T92" s="1"/>
      <c r="U92" s="1"/>
      <c r="V92" s="1"/>
      <c r="W92" s="1"/>
      <c r="X92" s="1"/>
      <c r="Y92" s="3"/>
      <c r="AC92" s="7"/>
      <c r="AE92" s="7"/>
      <c r="AG92" s="4"/>
    </row>
    <row r="93" spans="1:33">
      <c r="A93" s="14" t="s">
        <v>74</v>
      </c>
      <c r="B93" s="14">
        <v>86.546400000000006</v>
      </c>
      <c r="C93" s="14">
        <v>146.76140000000001</v>
      </c>
      <c r="D93" s="13"/>
      <c r="E93" s="14"/>
      <c r="F93" s="14"/>
      <c r="G93" s="14"/>
      <c r="H93" s="14"/>
      <c r="I93" s="14"/>
      <c r="J93" s="14"/>
      <c r="K93" s="14"/>
      <c r="L93" s="14"/>
      <c r="M93" s="14"/>
      <c r="N93" s="14"/>
      <c r="T93" s="1"/>
      <c r="U93" s="1"/>
      <c r="V93" s="1"/>
      <c r="W93" s="1"/>
      <c r="X93" s="1"/>
      <c r="Y93" s="3"/>
      <c r="AC93" s="7"/>
      <c r="AE93" s="7"/>
      <c r="AG93" s="4"/>
    </row>
    <row r="94" spans="1:33">
      <c r="A94" s="14" t="s">
        <v>19</v>
      </c>
      <c r="B94" s="14">
        <v>86.572599999999994</v>
      </c>
      <c r="C94" s="14">
        <v>146.52500000000001</v>
      </c>
      <c r="D94" s="13"/>
      <c r="E94" s="14"/>
      <c r="F94" s="14"/>
      <c r="G94" s="14"/>
      <c r="H94" s="14"/>
      <c r="I94" s="14"/>
      <c r="J94" s="14"/>
      <c r="K94" s="14"/>
      <c r="L94" s="14"/>
      <c r="M94" s="14"/>
      <c r="N94" s="14"/>
      <c r="T94" s="1"/>
      <c r="U94" s="1"/>
      <c r="V94" s="1"/>
      <c r="W94" s="1"/>
      <c r="X94" s="1"/>
      <c r="Y94" s="3"/>
      <c r="AC94" s="7"/>
      <c r="AE94" s="7"/>
      <c r="AG94" s="4"/>
    </row>
    <row r="95" spans="1:33">
      <c r="A95" s="14" t="s">
        <v>75</v>
      </c>
      <c r="B95" s="14">
        <v>86.594800000000006</v>
      </c>
      <c r="C95" s="14">
        <v>146.46</v>
      </c>
      <c r="D95" s="13"/>
      <c r="E95" s="14"/>
      <c r="F95" s="14"/>
      <c r="G95" s="14"/>
      <c r="H95" s="14"/>
      <c r="I95" s="14"/>
      <c r="J95" s="14"/>
      <c r="K95" s="14"/>
      <c r="L95" s="14"/>
      <c r="M95" s="14"/>
      <c r="N95" s="14"/>
      <c r="T95" s="1"/>
      <c r="U95" s="1"/>
      <c r="V95" s="1"/>
      <c r="W95" s="1"/>
      <c r="X95" s="1"/>
      <c r="Y95" s="3"/>
      <c r="AC95" s="7"/>
      <c r="AE95" s="7"/>
      <c r="AG95" s="4"/>
    </row>
    <row r="96" spans="1:33">
      <c r="A96" s="14" t="s">
        <v>76</v>
      </c>
      <c r="B96" s="14">
        <v>86.614599999999996</v>
      </c>
      <c r="C96" s="14">
        <v>146.3974</v>
      </c>
      <c r="D96" s="13"/>
      <c r="E96" s="14"/>
      <c r="F96" s="14"/>
      <c r="G96" s="14"/>
      <c r="H96" s="14"/>
      <c r="I96" s="14"/>
      <c r="J96" s="14"/>
      <c r="K96" s="14"/>
      <c r="L96" s="14"/>
      <c r="M96" s="14"/>
      <c r="N96" s="14"/>
      <c r="T96" s="1"/>
      <c r="U96" s="1"/>
      <c r="V96" s="1"/>
      <c r="W96" s="1"/>
      <c r="X96" s="1"/>
      <c r="Y96" s="3"/>
      <c r="AC96" s="7"/>
      <c r="AE96" s="7"/>
      <c r="AG96" s="4"/>
    </row>
    <row r="97" spans="1:33">
      <c r="A97" s="14" t="s">
        <v>77</v>
      </c>
      <c r="B97" s="14">
        <v>86.635199999999998</v>
      </c>
      <c r="C97" s="14">
        <v>146.27279999999999</v>
      </c>
      <c r="D97" s="13"/>
      <c r="E97" s="14"/>
      <c r="F97" s="14"/>
      <c r="G97" s="14"/>
      <c r="H97" s="14"/>
      <c r="I97" s="14"/>
      <c r="J97" s="14"/>
      <c r="K97" s="14"/>
      <c r="L97" s="14"/>
      <c r="M97" s="14"/>
      <c r="N97" s="14"/>
      <c r="T97" s="1"/>
      <c r="U97" s="1"/>
      <c r="V97" s="1"/>
      <c r="W97" s="1"/>
      <c r="X97" s="1"/>
      <c r="Y97" s="3"/>
      <c r="AC97" s="7"/>
      <c r="AE97" s="7"/>
      <c r="AG97" s="4"/>
    </row>
    <row r="98" spans="1:33">
      <c r="A98" s="14" t="s">
        <v>20</v>
      </c>
      <c r="B98" s="14">
        <v>86.651799999999994</v>
      </c>
      <c r="C98" s="14">
        <v>146.13640000000001</v>
      </c>
      <c r="D98" s="13"/>
      <c r="E98" s="14"/>
      <c r="F98" s="14"/>
      <c r="G98" s="14"/>
      <c r="H98" s="14"/>
      <c r="I98" s="14"/>
      <c r="J98" s="14"/>
      <c r="K98" s="14"/>
      <c r="L98" s="14"/>
      <c r="M98" s="14"/>
      <c r="N98" s="14"/>
      <c r="T98" s="1"/>
      <c r="U98" s="1"/>
      <c r="V98" s="1"/>
      <c r="W98" s="1"/>
      <c r="X98" s="1"/>
      <c r="Y98" s="3"/>
      <c r="AC98" s="7"/>
      <c r="AE98" s="7"/>
      <c r="AG98" s="4"/>
    </row>
    <row r="99" spans="1:33">
      <c r="A99" s="14" t="s">
        <v>78</v>
      </c>
      <c r="B99" s="14">
        <v>86.668599999999998</v>
      </c>
      <c r="C99" s="14">
        <v>146.0462</v>
      </c>
      <c r="D99" s="13"/>
      <c r="E99" s="14"/>
      <c r="F99" s="14"/>
      <c r="G99" s="14"/>
      <c r="H99" s="14"/>
      <c r="I99" s="14"/>
      <c r="J99" s="14"/>
      <c r="K99" s="14"/>
      <c r="L99" s="14"/>
      <c r="M99" s="14"/>
      <c r="N99" s="14"/>
      <c r="T99" s="1"/>
      <c r="U99" s="1"/>
      <c r="V99" s="1"/>
      <c r="W99" s="1"/>
      <c r="X99" s="1"/>
      <c r="Y99" s="3"/>
      <c r="AC99" s="7"/>
      <c r="AE99" s="7"/>
      <c r="AG99" s="4"/>
    </row>
    <row r="100" spans="1:33">
      <c r="A100" s="14" t="s">
        <v>79</v>
      </c>
      <c r="B100" s="14">
        <v>86.687600000000003</v>
      </c>
      <c r="C100" s="14">
        <v>145.99539999999999</v>
      </c>
      <c r="D100" s="13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T100" s="1"/>
      <c r="U100" s="1"/>
      <c r="V100" s="1"/>
      <c r="W100" s="1"/>
      <c r="X100" s="1"/>
      <c r="Y100" s="3"/>
      <c r="AC100" s="7"/>
      <c r="AE100" s="7"/>
      <c r="AG100" s="4"/>
    </row>
    <row r="101" spans="1:33">
      <c r="A101" s="14" t="s">
        <v>80</v>
      </c>
      <c r="B101" s="14">
        <v>86.705799999999996</v>
      </c>
      <c r="C101" s="14">
        <v>145.90819999999999</v>
      </c>
      <c r="D101" s="13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T101" s="1"/>
      <c r="U101" s="1"/>
      <c r="V101" s="1"/>
      <c r="W101" s="1"/>
      <c r="X101" s="1"/>
      <c r="Y101" s="3"/>
      <c r="AC101" s="7"/>
      <c r="AE101" s="7"/>
      <c r="AG101" s="4"/>
    </row>
    <row r="102" spans="1:33">
      <c r="A102" s="14" t="s">
        <v>21</v>
      </c>
      <c r="B102" s="14">
        <v>86.719800000000006</v>
      </c>
      <c r="C102" s="14">
        <v>145.7782</v>
      </c>
      <c r="D102" s="13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T102" s="1"/>
      <c r="U102" s="1"/>
      <c r="V102" s="1"/>
      <c r="W102" s="1"/>
      <c r="X102" s="1"/>
      <c r="Y102" s="3"/>
      <c r="AC102" s="7"/>
      <c r="AE102" s="7"/>
      <c r="AG102" s="4"/>
    </row>
    <row r="103" spans="1:33">
      <c r="A103" s="14" t="s">
        <v>81</v>
      </c>
      <c r="B103" s="14">
        <v>86.728800000000007</v>
      </c>
      <c r="C103" s="14">
        <v>145.5728</v>
      </c>
      <c r="D103" s="13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T103" s="1"/>
      <c r="U103" s="1"/>
      <c r="V103" s="1"/>
      <c r="W103" s="1"/>
      <c r="X103" s="1"/>
      <c r="Y103" s="3"/>
      <c r="AC103" s="7"/>
      <c r="AE103" s="7"/>
      <c r="AG103" s="4"/>
    </row>
    <row r="104" spans="1:33">
      <c r="A104" s="14" t="s">
        <v>82</v>
      </c>
      <c r="B104" s="14">
        <v>86.733400000000003</v>
      </c>
      <c r="C104" s="14">
        <v>145.29560000000001</v>
      </c>
      <c r="D104" s="13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T104" s="1"/>
      <c r="U104" s="1"/>
      <c r="V104" s="1"/>
      <c r="W104" s="1"/>
      <c r="X104" s="1"/>
      <c r="Y104" s="3"/>
      <c r="AC104" s="7"/>
      <c r="AE104" s="7"/>
      <c r="AG104" s="4"/>
    </row>
    <row r="105" spans="1:33">
      <c r="A105" s="14" t="s">
        <v>83</v>
      </c>
      <c r="B105" s="14">
        <v>86.736000000000004</v>
      </c>
      <c r="C105" s="14">
        <v>145.0224</v>
      </c>
      <c r="D105" s="13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1:33">
      <c r="A106" s="14" t="s">
        <v>22</v>
      </c>
      <c r="B106" s="14">
        <v>86.738399999999999</v>
      </c>
      <c r="C106" s="14">
        <v>144.77199999999999</v>
      </c>
    </row>
    <row r="107" spans="1:33">
      <c r="A107" s="14" t="s">
        <v>84</v>
      </c>
      <c r="B107" s="14">
        <v>86.741600000000005</v>
      </c>
      <c r="C107" s="14">
        <v>144.61539999999999</v>
      </c>
    </row>
    <row r="108" spans="1:33">
      <c r="A108" s="14" t="s">
        <v>85</v>
      </c>
      <c r="B108" s="14">
        <v>86.748000000000005</v>
      </c>
      <c r="C108" s="14">
        <v>144.5316</v>
      </c>
    </row>
  </sheetData>
  <sheetProtection algorithmName="SHA-512" hashValue="W8RD+zBwN8MaUdbHw/bWmTfMRFujC1dmKj9hV3c5hOxMwau08Dcuehn9Rv7D2Wb++/03gDqER2Zw3tS5HDXxFA==" saltValue="Nrhl1NRfG9TvVWD77VwjV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2019-07-26T21:18:34Z</dcterms:created>
  <dcterms:modified xsi:type="dcterms:W3CDTF">2019-08-05T17:35:00Z</dcterms:modified>
</cp:coreProperties>
</file>